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695" activeTab="0"/>
  </bookViews>
  <sheets>
    <sheet name="表紙" sheetId="1" r:id="rId1"/>
    <sheet name="グラフ" sheetId="2" r:id="rId2"/>
    <sheet name="グラフ用" sheetId="3" state="hidden" r:id="rId3"/>
    <sheet name="１月" sheetId="4" r:id="rId4"/>
    <sheet name="２月" sheetId="5" r:id="rId5"/>
    <sheet name="３月" sheetId="6" r:id="rId6"/>
    <sheet name="４月" sheetId="7" r:id="rId7"/>
    <sheet name="５月" sheetId="8" r:id="rId8"/>
    <sheet name="６月" sheetId="9" r:id="rId9"/>
    <sheet name="７月" sheetId="10" r:id="rId10"/>
    <sheet name="８月" sheetId="11" r:id="rId11"/>
    <sheet name="９月" sheetId="12" r:id="rId12"/>
    <sheet name="10月" sheetId="13" r:id="rId13"/>
    <sheet name="11月" sheetId="14" r:id="rId14"/>
    <sheet name="12月" sheetId="15" r:id="rId15"/>
  </sheets>
  <definedNames/>
  <calcPr fullCalcOnLoad="1"/>
</workbook>
</file>

<file path=xl/sharedStrings.xml><?xml version="1.0" encoding="utf-8"?>
<sst xmlns="http://schemas.openxmlformats.org/spreadsheetml/2006/main" count="531" uniqueCount="81">
  <si>
    <t>神無月：OCTOBER</t>
  </si>
  <si>
    <t>我が家のエネルギー費</t>
  </si>
  <si>
    <t>ｶﾞｿﾘﾝ・軽油</t>
  </si>
  <si>
    <t>長月：SEPTEMBER</t>
  </si>
  <si>
    <t>みんなで止めよう地球温暖化！</t>
  </si>
  <si>
    <r>
      <t>１月</t>
    </r>
    <r>
      <rPr>
        <sz val="22"/>
        <rFont val="ＭＳ 明朝"/>
        <family val="0"/>
      </rPr>
      <t>　</t>
    </r>
  </si>
  <si>
    <r>
      <t>２月</t>
    </r>
    <r>
      <rPr>
        <sz val="22"/>
        <rFont val="ＭＳ 明朝"/>
        <family val="0"/>
      </rPr>
      <t>　</t>
    </r>
  </si>
  <si>
    <r>
      <t>３月</t>
    </r>
    <r>
      <rPr>
        <sz val="22"/>
        <rFont val="ＭＳ 明朝"/>
        <family val="0"/>
      </rPr>
      <t>　</t>
    </r>
  </si>
  <si>
    <r>
      <t>４月</t>
    </r>
    <r>
      <rPr>
        <sz val="22"/>
        <rFont val="ＭＳ 明朝"/>
        <family val="0"/>
      </rPr>
      <t>　</t>
    </r>
  </si>
  <si>
    <r>
      <t>５月</t>
    </r>
    <r>
      <rPr>
        <sz val="22"/>
        <rFont val="ＭＳ 明朝"/>
        <family val="0"/>
      </rPr>
      <t>　</t>
    </r>
  </si>
  <si>
    <r>
      <t>６月</t>
    </r>
    <r>
      <rPr>
        <sz val="22"/>
        <rFont val="ＭＳ 明朝"/>
        <family val="0"/>
      </rPr>
      <t>　</t>
    </r>
  </si>
  <si>
    <r>
      <t>７月</t>
    </r>
    <r>
      <rPr>
        <sz val="22"/>
        <rFont val="ＭＳ 明朝"/>
        <family val="0"/>
      </rPr>
      <t>　</t>
    </r>
  </si>
  <si>
    <r>
      <t>８月</t>
    </r>
    <r>
      <rPr>
        <sz val="22"/>
        <rFont val="ＭＳ 明朝"/>
        <family val="0"/>
      </rPr>
      <t>　</t>
    </r>
  </si>
  <si>
    <r>
      <t>９月</t>
    </r>
    <r>
      <rPr>
        <sz val="22"/>
        <rFont val="ＭＳ 明朝"/>
        <family val="0"/>
      </rPr>
      <t>　</t>
    </r>
  </si>
  <si>
    <t>葉月：AUGUST</t>
  </si>
  <si>
    <t>※水道は２ヶ月に１回の検針ですので、使用量を半分にして記入します。</t>
  </si>
  <si>
    <r>
      <t>１月　</t>
    </r>
    <r>
      <rPr>
        <b/>
        <u val="single"/>
        <sz val="9"/>
        <color indexed="12"/>
        <rFont val="ＭＳ ゴシック"/>
        <family val="0"/>
      </rPr>
      <t>入力する</t>
    </r>
  </si>
  <si>
    <r>
      <t>２月　</t>
    </r>
    <r>
      <rPr>
        <b/>
        <u val="single"/>
        <sz val="9"/>
        <color indexed="12"/>
        <rFont val="ＭＳ ゴシック"/>
        <family val="0"/>
      </rPr>
      <t>入力する</t>
    </r>
  </si>
  <si>
    <r>
      <t>３月　</t>
    </r>
    <r>
      <rPr>
        <b/>
        <u val="single"/>
        <sz val="9"/>
        <color indexed="12"/>
        <rFont val="ＭＳ ゴシック"/>
        <family val="0"/>
      </rPr>
      <t>入力する</t>
    </r>
  </si>
  <si>
    <r>
      <t>４月　</t>
    </r>
    <r>
      <rPr>
        <b/>
        <u val="single"/>
        <sz val="9"/>
        <color indexed="12"/>
        <rFont val="ＭＳ ゴシック"/>
        <family val="0"/>
      </rPr>
      <t>入力する</t>
    </r>
  </si>
  <si>
    <r>
      <t>５月　</t>
    </r>
    <r>
      <rPr>
        <b/>
        <u val="single"/>
        <sz val="9"/>
        <color indexed="12"/>
        <rFont val="ＭＳ ゴシック"/>
        <family val="0"/>
      </rPr>
      <t>入力する</t>
    </r>
  </si>
  <si>
    <r>
      <t>６月　</t>
    </r>
    <r>
      <rPr>
        <b/>
        <u val="single"/>
        <sz val="9"/>
        <color indexed="12"/>
        <rFont val="ＭＳ ゴシック"/>
        <family val="0"/>
      </rPr>
      <t>入力する</t>
    </r>
  </si>
  <si>
    <r>
      <t>９月　</t>
    </r>
    <r>
      <rPr>
        <b/>
        <u val="single"/>
        <sz val="9"/>
        <color indexed="12"/>
        <rFont val="ＭＳ ゴシック"/>
        <family val="0"/>
      </rPr>
      <t>入力する</t>
    </r>
  </si>
  <si>
    <r>
      <t>８月　</t>
    </r>
    <r>
      <rPr>
        <b/>
        <u val="single"/>
        <sz val="9"/>
        <color indexed="12"/>
        <rFont val="ＭＳ ゴシック"/>
        <family val="0"/>
      </rPr>
      <t>入力する</t>
    </r>
  </si>
  <si>
    <r>
      <t>７月　</t>
    </r>
    <r>
      <rPr>
        <b/>
        <u val="single"/>
        <sz val="9"/>
        <color indexed="12"/>
        <rFont val="ＭＳ ゴシック"/>
        <family val="0"/>
      </rPr>
      <t>入力する</t>
    </r>
  </si>
  <si>
    <r>
      <t>ＣＯ</t>
    </r>
    <r>
      <rPr>
        <b/>
        <sz val="9"/>
        <rFont val="ＭＳ 明朝"/>
        <family val="0"/>
      </rPr>
      <t>２</t>
    </r>
    <r>
      <rPr>
        <b/>
        <sz val="12"/>
        <rFont val="ＭＳ 明朝"/>
        <family val="0"/>
      </rPr>
      <t>排出量</t>
    </r>
  </si>
  <si>
    <r>
      <t>１０月</t>
    </r>
    <r>
      <rPr>
        <sz val="22"/>
        <rFont val="ＭＳ 明朝"/>
        <family val="0"/>
      </rPr>
      <t>　</t>
    </r>
  </si>
  <si>
    <r>
      <t>１２月</t>
    </r>
    <r>
      <rPr>
        <sz val="22"/>
        <rFont val="ＭＳ 明朝"/>
        <family val="0"/>
      </rPr>
      <t>　</t>
    </r>
  </si>
  <si>
    <r>
      <t>１１月</t>
    </r>
    <r>
      <rPr>
        <sz val="22"/>
        <rFont val="ＭＳ 明朝"/>
        <family val="0"/>
      </rPr>
      <t>　</t>
    </r>
  </si>
  <si>
    <t>都市
ガス</t>
  </si>
  <si>
    <t>LP
ガス</t>
  </si>
  <si>
    <t>都市ガス</t>
  </si>
  <si>
    <t>ＬＰ
ガス</t>
  </si>
  <si>
    <t>ガソリン</t>
  </si>
  <si>
    <t>使用（消費）量</t>
  </si>
  <si>
    <t>表紙に戻る</t>
  </si>
  <si>
    <t>皐月：MAY</t>
  </si>
  <si>
    <t>文月：JULY</t>
  </si>
  <si>
    <t>（単位：kg）</t>
  </si>
  <si>
    <t>ガソリン・軽油</t>
  </si>
  <si>
    <t>ＬＰガス</t>
  </si>
  <si>
    <t>光熱水費</t>
  </si>
  <si>
    <t>グラフを見る</t>
  </si>
  <si>
    <t>金　額</t>
  </si>
  <si>
    <t>係数</t>
  </si>
  <si>
    <t>電気</t>
  </si>
  <si>
    <t>合計</t>
  </si>
  <si>
    <t>ガス</t>
  </si>
  <si>
    <t>6月</t>
  </si>
  <si>
    <t>12月</t>
  </si>
  <si>
    <t>kWh</t>
  </si>
  <si>
    <t>5月</t>
  </si>
  <si>
    <t>灯油</t>
  </si>
  <si>
    <t>1月</t>
  </si>
  <si>
    <t>水道</t>
  </si>
  <si>
    <t>㎥</t>
  </si>
  <si>
    <t>3月</t>
  </si>
  <si>
    <t>kg</t>
  </si>
  <si>
    <t>ℓ</t>
  </si>
  <si>
    <t>9月</t>
  </si>
  <si>
    <t/>
  </si>
  <si>
    <t>4月</t>
  </si>
  <si>
    <t>11月</t>
  </si>
  <si>
    <t>2月</t>
  </si>
  <si>
    <t>10月</t>
  </si>
  <si>
    <t>円</t>
  </si>
  <si>
    <t>軽油</t>
  </si>
  <si>
    <t>8月</t>
  </si>
  <si>
    <t>7月</t>
  </si>
  <si>
    <t>如月：FEBRUARY</t>
  </si>
  <si>
    <t>卯月：APRIL</t>
  </si>
  <si>
    <t>師走：DECEMBER</t>
  </si>
  <si>
    <t>睦月：JANUARY</t>
  </si>
  <si>
    <t>水無月：JUNE</t>
  </si>
  <si>
    <t>弥生：MARCH</t>
  </si>
  <si>
    <t>防府市環境家計簿</t>
  </si>
  <si>
    <t>霜月：NOVEMBER</t>
  </si>
  <si>
    <r>
      <t>我が家のCO</t>
    </r>
    <r>
      <rPr>
        <b/>
        <sz val="11"/>
        <rFont val="ＭＳ ゴシック"/>
        <family val="0"/>
      </rPr>
      <t>２</t>
    </r>
    <r>
      <rPr>
        <b/>
        <sz val="14"/>
        <rFont val="ＭＳ ゴシック"/>
        <family val="0"/>
      </rPr>
      <t>排出量</t>
    </r>
  </si>
  <si>
    <r>
      <t>10月　</t>
    </r>
    <r>
      <rPr>
        <b/>
        <u val="single"/>
        <sz val="9"/>
        <color indexed="12"/>
        <rFont val="ＭＳ ゴシック"/>
        <family val="0"/>
      </rPr>
      <t>入力する</t>
    </r>
  </si>
  <si>
    <r>
      <t>12月　</t>
    </r>
    <r>
      <rPr>
        <b/>
        <u val="single"/>
        <sz val="9"/>
        <color indexed="12"/>
        <rFont val="ＭＳ ゴシック"/>
        <family val="0"/>
      </rPr>
      <t>入力する</t>
    </r>
  </si>
  <si>
    <r>
      <t>11月　</t>
    </r>
    <r>
      <rPr>
        <b/>
        <u val="single"/>
        <sz val="9"/>
        <color indexed="12"/>
        <rFont val="ＭＳ ゴシック"/>
        <family val="0"/>
      </rPr>
      <t>入力する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</si>
</sst>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¥&quot;* #,##0_ ;_ &quot;¥&quot;* \-#,##0_ ;_ &quot;¥&quot;* &quot;-&quot;_ ;_ @_ "/>
    <numFmt numFmtId="43" formatCode="_ * #,##0.00_ ;_ * \-#,##0.00_ ;_ * &quot;-&quot;??_ ;_ @_ "/>
    <numFmt numFmtId="44" formatCode="_ &quot;¥&quot;* #,##0.00_ ;_ &quot;¥&quot;* \-#,##0.00_ ;_ &quot;¥&quot;* &quot;-&quot;??_ ;_ @_ "/>
    <numFmt numFmtId="164" formatCode="#,##0.00_);[Red]\(#,##0.00\)"/>
    <numFmt numFmtId="165" formatCode="#,##0.00;[Red]\(#,##0.00\)"/>
    <numFmt numFmtId="166" formatCode="#,##0_);[Red]\(#,##0\)"/>
    <numFmt numFmtId="167" formatCode="0.00_);[Red]\(0.00\)"/>
  </numFmts>
  <fonts count="60">
    <font>
      <sz val="11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9"/>
      <name val="ＭＳ Ｐゴシック"/>
      <family val="0"/>
    </font>
    <font>
      <sz val="11"/>
      <color indexed="53"/>
      <name val="ＭＳ Ｐゴシック"/>
      <family val="0"/>
    </font>
    <font>
      <sz val="11"/>
      <color indexed="16"/>
      <name val="ＭＳ Ｐゴシック"/>
      <family val="0"/>
    </font>
    <font>
      <b/>
      <sz val="11"/>
      <color indexed="53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4"/>
      <name val="ＭＳ ゴシック"/>
      <family val="0"/>
    </font>
    <font>
      <sz val="12"/>
      <name val="ＭＳ ゴシック"/>
      <family val="0"/>
    </font>
    <font>
      <b/>
      <sz val="14"/>
      <name val="ＭＳ ゴシック"/>
      <family val="0"/>
    </font>
    <font>
      <sz val="12"/>
      <color indexed="9"/>
      <name val="ＭＳ ゴシック"/>
      <family val="0"/>
    </font>
    <font>
      <b/>
      <sz val="12"/>
      <name val="ＭＳ ゴシック"/>
      <family val="0"/>
    </font>
    <font>
      <b/>
      <u val="single"/>
      <sz val="12"/>
      <color indexed="12"/>
      <name val="ＭＳ ゴシック"/>
      <family val="0"/>
    </font>
    <font>
      <b/>
      <sz val="14"/>
      <color indexed="10"/>
      <name val="ＭＳ ゴシック"/>
      <family val="0"/>
    </font>
    <font>
      <sz val="12"/>
      <color indexed="10"/>
      <name val="ＭＳ ゴシック"/>
      <family val="0"/>
    </font>
    <font>
      <sz val="12"/>
      <name val="ＭＳ 明朝"/>
      <family val="0"/>
    </font>
    <font>
      <b/>
      <sz val="12"/>
      <name val="ＭＳ 明朝"/>
      <family val="0"/>
    </font>
    <font>
      <u val="single"/>
      <sz val="16"/>
      <color indexed="12"/>
      <name val="ＭＳ 明朝"/>
      <family val="0"/>
    </font>
    <font>
      <b/>
      <sz val="14"/>
      <name val="ＭＳ 明朝"/>
      <family val="0"/>
    </font>
    <font>
      <sz val="16"/>
      <name val="ＭＳ 明朝"/>
      <family val="0"/>
    </font>
    <font>
      <sz val="12"/>
      <color indexed="10"/>
      <name val="ＭＳ 明朝"/>
      <family val="0"/>
    </font>
    <font>
      <sz val="12"/>
      <color indexed="12"/>
      <name val="ＭＳ 明朝"/>
      <family val="0"/>
    </font>
    <font>
      <sz val="15"/>
      <name val="ＭＳ ゴシック"/>
      <family val="0"/>
    </font>
    <font>
      <b/>
      <sz val="15"/>
      <name val="ＭＳ ゴシック"/>
      <family val="0"/>
    </font>
    <font>
      <b/>
      <u val="single"/>
      <sz val="16"/>
      <color indexed="12"/>
      <name val="ＭＳ Ｐゴシック"/>
      <family val="0"/>
    </font>
    <font>
      <b/>
      <u val="single"/>
      <sz val="16"/>
      <color indexed="12"/>
      <name val="ＭＳ ゴシック"/>
      <family val="0"/>
    </font>
    <font>
      <b/>
      <sz val="24"/>
      <name val="ＭＳ ゴシック"/>
      <family val="0"/>
    </font>
    <font>
      <sz val="26"/>
      <name val="ＭＳ 明朝"/>
      <family val="0"/>
    </font>
    <font>
      <sz val="9"/>
      <name val="ＭＳ 明朝"/>
      <family val="0"/>
    </font>
    <font>
      <sz val="22"/>
      <name val="ＭＳ 明朝"/>
      <family val="0"/>
    </font>
    <font>
      <b/>
      <u val="single"/>
      <sz val="9"/>
      <color indexed="12"/>
      <name val="ＭＳ ゴシック"/>
      <family val="0"/>
    </font>
    <font>
      <b/>
      <sz val="9"/>
      <name val="ＭＳ 明朝"/>
      <family val="0"/>
    </font>
    <font>
      <b/>
      <sz val="11"/>
      <name val="ＭＳ ゴシック"/>
      <family val="0"/>
    </font>
    <font>
      <sz val="11"/>
      <color indexed="8"/>
      <name val="ＭＳ ゴシック"/>
      <family val="0"/>
    </font>
    <font>
      <sz val="10"/>
      <color indexed="8"/>
      <name val="Arial"/>
      <family val="0"/>
    </font>
    <font>
      <b/>
      <i/>
      <sz val="11"/>
      <color indexed="8"/>
      <name val="Arial"/>
      <family val="0"/>
    </font>
    <font>
      <b/>
      <i/>
      <sz val="11"/>
      <color indexed="8"/>
      <name val="FZSong_Superfont"/>
      <family val="0"/>
    </font>
    <font>
      <b/>
      <sz val="18"/>
      <color rgb="FF1F497D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sz val="11"/>
      <color rgb="FF9C0006"/>
      <name val="ＭＳ Ｐゴシック"/>
      <family val="0"/>
    </font>
    <font>
      <b/>
      <sz val="11"/>
      <color rgb="FFFA7D00"/>
      <name val="ＭＳ Ｐゴシック"/>
      <family val="0"/>
    </font>
    <font>
      <b/>
      <sz val="15"/>
      <color rgb="FF1F497D"/>
      <name val="ＭＳ Ｐゴシック"/>
      <family val="0"/>
    </font>
    <font>
      <b/>
      <sz val="13"/>
      <color rgb="FF1F497D"/>
      <name val="ＭＳ Ｐゴシック"/>
      <family val="0"/>
    </font>
    <font>
      <b/>
      <sz val="11"/>
      <color rgb="FF1F497D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F5E7"/>
        <bgColor indexed="64"/>
      </patternFill>
    </fill>
    <fill>
      <patternFill patternType="solid">
        <fgColor rgb="FFCCECFF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59"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22" fillId="31" borderId="11" xfId="0" applyNumberFormat="1" applyFont="1" applyFill="1" applyBorder="1" applyAlignment="1">
      <alignment horizontal="center" vertical="center" shrinkToFit="1"/>
    </xf>
    <xf numFmtId="0" fontId="22" fillId="31" borderId="12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right" vertical="center"/>
      <protection/>
    </xf>
    <xf numFmtId="0" fontId="22" fillId="0" borderId="14" xfId="0" applyNumberFormat="1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distributed" vertical="center" wrapText="1"/>
    </xf>
    <xf numFmtId="167" fontId="25" fillId="0" borderId="16" xfId="48" applyNumberFormat="1" applyFont="1" applyFill="1" applyBorder="1" applyAlignment="1">
      <alignment vertical="center"/>
    </xf>
    <xf numFmtId="167" fontId="25" fillId="0" borderId="17" xfId="48" applyNumberFormat="1" applyFont="1" applyFill="1" applyBorder="1" applyAlignment="1">
      <alignment vertical="center"/>
    </xf>
    <xf numFmtId="167" fontId="19" fillId="31" borderId="18" xfId="48" applyNumberFormat="1" applyFont="1" applyFill="1" applyBorder="1" applyAlignment="1">
      <alignment vertical="center"/>
    </xf>
    <xf numFmtId="167" fontId="19" fillId="31" borderId="19" xfId="48" applyNumberFormat="1" applyFont="1" applyFill="1" applyBorder="1" applyAlignment="1">
      <alignment vertical="center"/>
    </xf>
    <xf numFmtId="167" fontId="19" fillId="31" borderId="20" xfId="48" applyNumberFormat="1" applyFont="1" applyFill="1" applyBorder="1" applyAlignment="1">
      <alignment vertical="center"/>
    </xf>
    <xf numFmtId="167" fontId="19" fillId="31" borderId="21" xfId="48" applyNumberFormat="1" applyFont="1" applyFill="1" applyBorder="1" applyAlignment="1">
      <alignment vertical="center"/>
    </xf>
    <xf numFmtId="167" fontId="19" fillId="31" borderId="22" xfId="48" applyNumberFormat="1" applyFont="1" applyFill="1" applyBorder="1" applyAlignment="1">
      <alignment vertical="center"/>
    </xf>
    <xf numFmtId="167" fontId="19" fillId="31" borderId="23" xfId="48" applyNumberFormat="1" applyFont="1" applyFill="1" applyBorder="1" applyAlignment="1">
      <alignment vertical="center"/>
    </xf>
    <xf numFmtId="167" fontId="25" fillId="0" borderId="24" xfId="48" applyNumberFormat="1" applyFont="1" applyFill="1" applyBorder="1" applyAlignment="1">
      <alignment vertical="center"/>
    </xf>
    <xf numFmtId="0" fontId="0" fillId="0" borderId="25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164" fontId="0" fillId="0" borderId="27" xfId="0" applyNumberFormat="1" applyFill="1" applyBorder="1" applyAlignment="1">
      <alignment vertical="center"/>
    </xf>
    <xf numFmtId="164" fontId="0" fillId="0" borderId="28" xfId="0" applyNumberFormat="1" applyFill="1" applyBorder="1" applyAlignment="1">
      <alignment vertical="center"/>
    </xf>
    <xf numFmtId="164" fontId="0" fillId="0" borderId="29" xfId="0" applyNumberFormat="1" applyFill="1" applyBorder="1" applyAlignment="1">
      <alignment vertical="center"/>
    </xf>
    <xf numFmtId="164" fontId="0" fillId="0" borderId="30" xfId="0" applyNumberFormat="1" applyFill="1" applyBorder="1" applyAlignment="1">
      <alignment vertical="center"/>
    </xf>
    <xf numFmtId="166" fontId="0" fillId="0" borderId="27" xfId="0" applyNumberFormat="1" applyFill="1" applyBorder="1" applyAlignment="1">
      <alignment vertical="center"/>
    </xf>
    <xf numFmtId="166" fontId="0" fillId="0" borderId="31" xfId="0" applyNumberFormat="1" applyFill="1" applyBorder="1" applyAlignment="1">
      <alignment vertical="center"/>
    </xf>
    <xf numFmtId="166" fontId="0" fillId="0" borderId="32" xfId="0" applyNumberFormat="1" applyFill="1" applyBorder="1" applyAlignment="1">
      <alignment vertical="center"/>
    </xf>
    <xf numFmtId="166" fontId="0" fillId="0" borderId="33" xfId="0" applyNumberFormat="1" applyFill="1" applyBorder="1" applyAlignment="1">
      <alignment vertical="center"/>
    </xf>
    <xf numFmtId="166" fontId="0" fillId="0" borderId="34" xfId="0" applyNumberFormat="1" applyFill="1" applyBorder="1" applyAlignment="1">
      <alignment vertical="center"/>
    </xf>
    <xf numFmtId="166" fontId="0" fillId="0" borderId="29" xfId="0" applyNumberFormat="1" applyFill="1" applyBorder="1" applyAlignment="1">
      <alignment vertical="center"/>
    </xf>
    <xf numFmtId="0" fontId="0" fillId="0" borderId="35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36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0" fillId="0" borderId="37" xfId="0" applyNumberFormat="1" applyFill="1" applyBorder="1" applyAlignment="1">
      <alignment vertical="center"/>
    </xf>
    <xf numFmtId="0" fontId="0" fillId="0" borderId="38" xfId="0" applyNumberFormat="1" applyFill="1" applyBorder="1" applyAlignment="1">
      <alignment horizontal="center" vertical="center"/>
    </xf>
    <xf numFmtId="164" fontId="0" fillId="0" borderId="39" xfId="0" applyNumberFormat="1" applyFill="1" applyBorder="1" applyAlignment="1">
      <alignment vertical="center"/>
    </xf>
    <xf numFmtId="164" fontId="0" fillId="0" borderId="40" xfId="0" applyNumberFormat="1" applyFill="1" applyBorder="1" applyAlignment="1">
      <alignment vertical="center"/>
    </xf>
    <xf numFmtId="166" fontId="0" fillId="0" borderId="39" xfId="0" applyNumberFormat="1" applyFill="1" applyBorder="1" applyAlignment="1">
      <alignment vertical="center"/>
    </xf>
    <xf numFmtId="166" fontId="0" fillId="0" borderId="28" xfId="0" applyNumberFormat="1" applyFill="1" applyBorder="1" applyAlignment="1">
      <alignment vertical="center"/>
    </xf>
    <xf numFmtId="166" fontId="0" fillId="0" borderId="41" xfId="0" applyNumberFormat="1" applyFill="1" applyBorder="1" applyAlignment="1">
      <alignment vertical="center"/>
    </xf>
    <xf numFmtId="166" fontId="0" fillId="0" borderId="42" xfId="0" applyNumberFormat="1" applyFill="1" applyBorder="1" applyAlignment="1">
      <alignment vertical="center"/>
    </xf>
    <xf numFmtId="166" fontId="0" fillId="0" borderId="40" xfId="0" applyNumberFormat="1" applyFill="1" applyBorder="1" applyAlignment="1">
      <alignment vertical="center"/>
    </xf>
    <xf numFmtId="166" fontId="0" fillId="0" borderId="30" xfId="0" applyNumberFormat="1" applyFill="1" applyBorder="1" applyAlignment="1">
      <alignment vertical="center"/>
    </xf>
    <xf numFmtId="0" fontId="26" fillId="33" borderId="0" xfId="0" applyNumberFormat="1" applyFont="1" applyFill="1" applyAlignment="1">
      <alignment/>
    </xf>
    <xf numFmtId="0" fontId="27" fillId="33" borderId="0" xfId="0" applyNumberFormat="1" applyFont="1" applyFill="1" applyAlignment="1">
      <alignment/>
    </xf>
    <xf numFmtId="0" fontId="26" fillId="33" borderId="0" xfId="0" applyNumberFormat="1" applyFont="1" applyFill="1" applyAlignment="1">
      <alignment horizontal="center"/>
    </xf>
    <xf numFmtId="0" fontId="26" fillId="33" borderId="0" xfId="0" applyNumberFormat="1" applyFont="1" applyFill="1" applyBorder="1" applyAlignment="1">
      <alignment/>
    </xf>
    <xf numFmtId="0" fontId="26" fillId="33" borderId="0" xfId="0" applyNumberFormat="1" applyFont="1" applyFill="1" applyAlignment="1">
      <alignment vertical="center"/>
    </xf>
    <xf numFmtId="0" fontId="28" fillId="33" borderId="0" xfId="0" applyNumberFormat="1" applyFont="1" applyFill="1" applyAlignment="1" applyProtection="1">
      <alignment horizontal="center" vertical="top"/>
      <protection/>
    </xf>
    <xf numFmtId="0" fontId="29" fillId="33" borderId="0" xfId="0" applyNumberFormat="1" applyFont="1" applyFill="1" applyAlignment="1">
      <alignment wrapText="1"/>
    </xf>
    <xf numFmtId="0" fontId="30" fillId="33" borderId="0" xfId="0" applyNumberFormat="1" applyFont="1" applyFill="1" applyAlignment="1">
      <alignment/>
    </xf>
    <xf numFmtId="0" fontId="26" fillId="33" borderId="43" xfId="0" applyNumberFormat="1" applyFont="1" applyFill="1" applyBorder="1" applyAlignment="1">
      <alignment/>
    </xf>
    <xf numFmtId="0" fontId="27" fillId="33" borderId="44" xfId="0" applyNumberFormat="1" applyFont="1" applyFill="1" applyBorder="1" applyAlignment="1">
      <alignment/>
    </xf>
    <xf numFmtId="0" fontId="26" fillId="33" borderId="45" xfId="0" applyNumberFormat="1" applyFont="1" applyFill="1" applyBorder="1" applyAlignment="1">
      <alignment/>
    </xf>
    <xf numFmtId="0" fontId="26" fillId="33" borderId="44" xfId="0" applyNumberFormat="1" applyFont="1" applyFill="1" applyBorder="1" applyAlignment="1">
      <alignment/>
    </xf>
    <xf numFmtId="0" fontId="26" fillId="33" borderId="44" xfId="0" applyNumberFormat="1" applyFont="1" applyFill="1" applyBorder="1" applyAlignment="1">
      <alignment horizontal="center"/>
    </xf>
    <xf numFmtId="0" fontId="26" fillId="33" borderId="43" xfId="0" applyNumberFormat="1" applyFont="1" applyFill="1" applyBorder="1" applyAlignment="1">
      <alignment horizontal="center"/>
    </xf>
    <xf numFmtId="0" fontId="31" fillId="33" borderId="44" xfId="0" applyNumberFormat="1" applyFont="1" applyFill="1" applyBorder="1" applyAlignment="1">
      <alignment horizontal="distributed" wrapText="1"/>
    </xf>
    <xf numFmtId="0" fontId="31" fillId="33" borderId="45" xfId="0" applyNumberFormat="1" applyFont="1" applyFill="1" applyBorder="1" applyAlignment="1">
      <alignment horizontal="distributed" wrapText="1"/>
    </xf>
    <xf numFmtId="0" fontId="31" fillId="33" borderId="46" xfId="0" applyNumberFormat="1" applyFont="1" applyFill="1" applyBorder="1" applyAlignment="1">
      <alignment horizontal="center"/>
    </xf>
    <xf numFmtId="0" fontId="32" fillId="33" borderId="44" xfId="0" applyNumberFormat="1" applyFont="1" applyFill="1" applyBorder="1" applyAlignment="1">
      <alignment horizontal="center"/>
    </xf>
    <xf numFmtId="0" fontId="32" fillId="33" borderId="45" xfId="0" applyNumberFormat="1" applyFont="1" applyFill="1" applyBorder="1" applyAlignment="1">
      <alignment horizontal="center"/>
    </xf>
    <xf numFmtId="0" fontId="27" fillId="33" borderId="47" xfId="0" applyNumberFormat="1" applyFont="1" applyFill="1" applyBorder="1" applyAlignment="1">
      <alignment/>
    </xf>
    <xf numFmtId="0" fontId="27" fillId="33" borderId="0" xfId="0" applyNumberFormat="1" applyFont="1" applyFill="1" applyBorder="1" applyAlignment="1">
      <alignment/>
    </xf>
    <xf numFmtId="0" fontId="27" fillId="33" borderId="48" xfId="0" applyNumberFormat="1" applyFont="1" applyFill="1" applyBorder="1" applyAlignment="1">
      <alignment/>
    </xf>
    <xf numFmtId="0" fontId="26" fillId="33" borderId="49" xfId="0" applyNumberFormat="1" applyFont="1" applyFill="1" applyBorder="1" applyAlignment="1">
      <alignment horizontal="center"/>
    </xf>
    <xf numFmtId="0" fontId="26" fillId="33" borderId="50" xfId="0" applyNumberFormat="1" applyFont="1" applyFill="1" applyBorder="1" applyAlignment="1">
      <alignment/>
    </xf>
    <xf numFmtId="0" fontId="27" fillId="33" borderId="51" xfId="0" applyNumberFormat="1" applyFont="1" applyFill="1" applyBorder="1" applyAlignment="1">
      <alignment/>
    </xf>
    <xf numFmtId="0" fontId="26" fillId="33" borderId="52" xfId="0" applyNumberFormat="1" applyFont="1" applyFill="1" applyBorder="1" applyAlignment="1">
      <alignment/>
    </xf>
    <xf numFmtId="0" fontId="26" fillId="33" borderId="51" xfId="0" applyNumberFormat="1" applyFont="1" applyFill="1" applyBorder="1" applyAlignment="1">
      <alignment/>
    </xf>
    <xf numFmtId="0" fontId="26" fillId="33" borderId="51" xfId="0" applyNumberFormat="1" applyFont="1" applyFill="1" applyBorder="1" applyAlignment="1">
      <alignment horizontal="center"/>
    </xf>
    <xf numFmtId="0" fontId="26" fillId="33" borderId="50" xfId="0" applyNumberFormat="1" applyFont="1" applyFill="1" applyBorder="1" applyAlignment="1">
      <alignment horizontal="center"/>
    </xf>
    <xf numFmtId="0" fontId="31" fillId="33" borderId="51" xfId="0" applyNumberFormat="1" applyFont="1" applyFill="1" applyBorder="1" applyAlignment="1">
      <alignment horizontal="distributed" wrapText="1"/>
    </xf>
    <xf numFmtId="0" fontId="31" fillId="33" borderId="52" xfId="0" applyNumberFormat="1" applyFont="1" applyFill="1" applyBorder="1" applyAlignment="1">
      <alignment horizontal="distributed" wrapText="1"/>
    </xf>
    <xf numFmtId="0" fontId="31" fillId="33" borderId="24" xfId="0" applyNumberFormat="1" applyFont="1" applyFill="1" applyBorder="1" applyAlignment="1">
      <alignment horizontal="center"/>
    </xf>
    <xf numFmtId="0" fontId="32" fillId="33" borderId="51" xfId="0" applyNumberFormat="1" applyFont="1" applyFill="1" applyBorder="1" applyAlignment="1">
      <alignment horizontal="center"/>
    </xf>
    <xf numFmtId="0" fontId="32" fillId="33" borderId="52" xfId="0" applyNumberFormat="1" applyFont="1" applyFill="1" applyBorder="1" applyAlignment="1">
      <alignment horizontal="center"/>
    </xf>
    <xf numFmtId="0" fontId="32" fillId="33" borderId="43" xfId="0" applyNumberFormat="1" applyFont="1" applyFill="1" applyBorder="1" applyAlignment="1">
      <alignment horizontal="center"/>
    </xf>
    <xf numFmtId="0" fontId="26" fillId="33" borderId="47" xfId="0" applyNumberFormat="1" applyFont="1" applyFill="1" applyBorder="1" applyAlignment="1">
      <alignment horizontal="distributed" wrapText="1"/>
    </xf>
    <xf numFmtId="0" fontId="27" fillId="33" borderId="0" xfId="0" applyNumberFormat="1" applyFont="1" applyFill="1" applyBorder="1" applyAlignment="1">
      <alignment horizontal="distributed" wrapText="1"/>
    </xf>
    <xf numFmtId="0" fontId="26" fillId="33" borderId="48" xfId="0" applyNumberFormat="1" applyFont="1" applyFill="1" applyBorder="1" applyAlignment="1">
      <alignment horizontal="distributed" wrapText="1"/>
    </xf>
    <xf numFmtId="38" fontId="33" fillId="34" borderId="0" xfId="48" applyNumberFormat="1" applyFont="1" applyFill="1" applyBorder="1" applyAlignment="1">
      <alignment/>
    </xf>
    <xf numFmtId="0" fontId="26" fillId="33" borderId="0" xfId="0" applyNumberFormat="1" applyFont="1" applyFill="1" applyBorder="1" applyAlignment="1">
      <alignment horizontal="center"/>
    </xf>
    <xf numFmtId="0" fontId="26" fillId="33" borderId="47" xfId="0" applyNumberFormat="1" applyFont="1" applyFill="1" applyBorder="1" applyAlignment="1">
      <alignment/>
    </xf>
    <xf numFmtId="165" fontId="33" fillId="34" borderId="0" xfId="0" applyNumberFormat="1" applyFont="1" applyFill="1" applyBorder="1" applyAlignment="1">
      <alignment/>
    </xf>
    <xf numFmtId="40" fontId="34" fillId="33" borderId="47" xfId="48" applyNumberFormat="1" applyFont="1" applyFill="1" applyBorder="1" applyAlignment="1">
      <alignment/>
    </xf>
    <xf numFmtId="0" fontId="26" fillId="33" borderId="48" xfId="0" applyNumberFormat="1" applyFont="1" applyFill="1" applyBorder="1" applyAlignment="1">
      <alignment/>
    </xf>
    <xf numFmtId="0" fontId="26" fillId="33" borderId="50" xfId="0" applyNumberFormat="1" applyFont="1" applyFill="1" applyBorder="1" applyAlignment="1">
      <alignment horizontal="distributed" wrapText="1"/>
    </xf>
    <xf numFmtId="0" fontId="27" fillId="33" borderId="51" xfId="0" applyNumberFormat="1" applyFont="1" applyFill="1" applyBorder="1" applyAlignment="1">
      <alignment horizontal="distributed" wrapText="1"/>
    </xf>
    <xf numFmtId="0" fontId="26" fillId="33" borderId="52" xfId="0" applyNumberFormat="1" applyFont="1" applyFill="1" applyBorder="1" applyAlignment="1">
      <alignment horizontal="distributed" wrapText="1"/>
    </xf>
    <xf numFmtId="38" fontId="26" fillId="33" borderId="51" xfId="48" applyNumberFormat="1" applyFont="1" applyFill="1" applyBorder="1" applyAlignment="1">
      <alignment horizontal="distributed" wrapText="1"/>
    </xf>
    <xf numFmtId="165" fontId="31" fillId="33" borderId="51" xfId="0" applyNumberFormat="1" applyFont="1" applyFill="1" applyBorder="1" applyAlignment="1">
      <alignment/>
    </xf>
    <xf numFmtId="0" fontId="27" fillId="33" borderId="52" xfId="0" applyNumberFormat="1" applyFont="1" applyFill="1" applyBorder="1" applyAlignment="1">
      <alignment/>
    </xf>
    <xf numFmtId="0" fontId="26" fillId="33" borderId="24" xfId="0" applyNumberFormat="1" applyFont="1" applyFill="1" applyBorder="1" applyAlignment="1">
      <alignment horizontal="center"/>
    </xf>
    <xf numFmtId="165" fontId="31" fillId="33" borderId="50" xfId="0" applyNumberFormat="1" applyFont="1" applyFill="1" applyBorder="1" applyAlignment="1">
      <alignment/>
    </xf>
    <xf numFmtId="0" fontId="26" fillId="33" borderId="43" xfId="0" applyNumberFormat="1" applyFont="1" applyFill="1" applyBorder="1" applyAlignment="1">
      <alignment horizontal="distributed" wrapText="1"/>
    </xf>
    <xf numFmtId="0" fontId="27" fillId="33" borderId="44" xfId="0" applyNumberFormat="1" applyFont="1" applyFill="1" applyBorder="1" applyAlignment="1">
      <alignment horizontal="distributed" wrapText="1"/>
    </xf>
    <xf numFmtId="0" fontId="26" fillId="33" borderId="45" xfId="0" applyNumberFormat="1" applyFont="1" applyFill="1" applyBorder="1" applyAlignment="1">
      <alignment horizontal="distributed" wrapText="1"/>
    </xf>
    <xf numFmtId="0" fontId="26" fillId="33" borderId="44" xfId="0" applyNumberFormat="1" applyFont="1" applyFill="1" applyBorder="1" applyAlignment="1">
      <alignment horizontal="distributed" wrapText="1"/>
    </xf>
    <xf numFmtId="38" fontId="26" fillId="33" borderId="44" xfId="48" applyNumberFormat="1" applyFont="1" applyFill="1" applyBorder="1" applyAlignment="1">
      <alignment horizontal="distributed" wrapText="1"/>
    </xf>
    <xf numFmtId="165" fontId="31" fillId="33" borderId="44" xfId="0" applyNumberFormat="1" applyFont="1" applyFill="1" applyBorder="1" applyAlignment="1">
      <alignment/>
    </xf>
    <xf numFmtId="0" fontId="27" fillId="33" borderId="45" xfId="0" applyNumberFormat="1" applyFont="1" applyFill="1" applyBorder="1" applyAlignment="1">
      <alignment/>
    </xf>
    <xf numFmtId="0" fontId="26" fillId="33" borderId="46" xfId="0" applyNumberFormat="1" applyFont="1" applyFill="1" applyBorder="1" applyAlignment="1">
      <alignment horizontal="center"/>
    </xf>
    <xf numFmtId="165" fontId="31" fillId="33" borderId="43" xfId="0" applyNumberFormat="1" applyFont="1" applyFill="1" applyBorder="1" applyAlignment="1">
      <alignment horizontal="center"/>
    </xf>
    <xf numFmtId="0" fontId="26" fillId="33" borderId="0" xfId="0" applyNumberFormat="1" applyFont="1" applyFill="1" applyBorder="1" applyAlignment="1">
      <alignment horizontal="distributed" wrapText="1"/>
    </xf>
    <xf numFmtId="0" fontId="26" fillId="33" borderId="51" xfId="0" applyNumberFormat="1" applyFont="1" applyFill="1" applyBorder="1" applyAlignment="1">
      <alignment horizontal="distributed" wrapText="1"/>
    </xf>
    <xf numFmtId="165" fontId="31" fillId="33" borderId="50" xfId="0" applyNumberFormat="1" applyFont="1" applyFill="1" applyBorder="1" applyAlignment="1">
      <alignment horizontal="center"/>
    </xf>
    <xf numFmtId="2" fontId="26" fillId="33" borderId="49" xfId="0" applyNumberFormat="1" applyFont="1" applyFill="1" applyBorder="1" applyAlignment="1">
      <alignment horizontal="center"/>
    </xf>
    <xf numFmtId="165" fontId="26" fillId="33" borderId="51" xfId="0" applyNumberFormat="1" applyFont="1" applyFill="1" applyBorder="1" applyAlignment="1">
      <alignment/>
    </xf>
    <xf numFmtId="165" fontId="26" fillId="33" borderId="50" xfId="0" applyNumberFormat="1" applyFont="1" applyFill="1" applyBorder="1" applyAlignment="1">
      <alignment/>
    </xf>
    <xf numFmtId="0" fontId="26" fillId="33" borderId="45" xfId="0" applyNumberFormat="1" applyFont="1" applyFill="1" applyBorder="1" applyAlignment="1">
      <alignment horizontal="center"/>
    </xf>
    <xf numFmtId="0" fontId="26" fillId="33" borderId="52" xfId="0" applyNumberFormat="1" applyFont="1" applyFill="1" applyBorder="1" applyAlignment="1">
      <alignment horizontal="center"/>
    </xf>
    <xf numFmtId="165" fontId="32" fillId="33" borderId="44" xfId="0" applyNumberFormat="1" applyFont="1" applyFill="1" applyBorder="1" applyAlignment="1">
      <alignment horizontal="center"/>
    </xf>
    <xf numFmtId="0" fontId="26" fillId="33" borderId="48" xfId="0" applyNumberFormat="1" applyFont="1" applyFill="1" applyBorder="1" applyAlignment="1">
      <alignment horizontal="center"/>
    </xf>
    <xf numFmtId="40" fontId="34" fillId="33" borderId="0" xfId="48" applyNumberFormat="1" applyFont="1" applyFill="1" applyBorder="1" applyAlignment="1">
      <alignment/>
    </xf>
    <xf numFmtId="165" fontId="32" fillId="33" borderId="51" xfId="0" applyNumberFormat="1" applyFont="1" applyFill="1" applyBorder="1" applyAlignment="1">
      <alignment horizontal="center"/>
    </xf>
    <xf numFmtId="38" fontId="26" fillId="33" borderId="0" xfId="48" applyNumberFormat="1" applyFont="1" applyFill="1" applyBorder="1" applyAlignment="1">
      <alignment horizontal="distributed" wrapText="1"/>
    </xf>
    <xf numFmtId="165" fontId="31" fillId="33" borderId="0" xfId="0" applyNumberFormat="1" applyFont="1" applyFill="1" applyBorder="1" applyAlignment="1">
      <alignment/>
    </xf>
    <xf numFmtId="165" fontId="32" fillId="33" borderId="0" xfId="0" applyNumberFormat="1" applyFont="1" applyFill="1" applyBorder="1" applyAlignment="1">
      <alignment horizontal="center"/>
    </xf>
    <xf numFmtId="0" fontId="32" fillId="33" borderId="48" xfId="0" applyNumberFormat="1" applyFont="1" applyFill="1" applyBorder="1" applyAlignment="1">
      <alignment horizontal="center"/>
    </xf>
    <xf numFmtId="0" fontId="0" fillId="35" borderId="0" xfId="0" applyNumberFormat="1" applyFill="1" applyAlignment="1">
      <alignment vertical="center"/>
    </xf>
    <xf numFmtId="0" fontId="26" fillId="35" borderId="0" xfId="0" applyNumberFormat="1" applyFont="1" applyFill="1" applyAlignment="1">
      <alignment/>
    </xf>
    <xf numFmtId="0" fontId="26" fillId="35" borderId="0" xfId="0" applyNumberFormat="1" applyFont="1" applyFill="1" applyAlignment="1">
      <alignment vertical="center"/>
    </xf>
    <xf numFmtId="0" fontId="27" fillId="35" borderId="0" xfId="0" applyNumberFormat="1" applyFont="1" applyFill="1" applyAlignment="1">
      <alignment/>
    </xf>
    <xf numFmtId="0" fontId="26" fillId="35" borderId="0" xfId="0" applyNumberFormat="1" applyFont="1" applyFill="1" applyAlignment="1">
      <alignment horizontal="center"/>
    </xf>
    <xf numFmtId="0" fontId="26" fillId="35" borderId="0" xfId="0" applyNumberFormat="1" applyFont="1" applyFill="1" applyBorder="1" applyAlignment="1">
      <alignment/>
    </xf>
    <xf numFmtId="0" fontId="29" fillId="35" borderId="0" xfId="0" applyNumberFormat="1" applyFont="1" applyFill="1" applyAlignment="1">
      <alignment wrapText="1"/>
    </xf>
    <xf numFmtId="0" fontId="20" fillId="35" borderId="0" xfId="0" applyNumberFormat="1" applyFont="1" applyFill="1" applyAlignment="1">
      <alignment vertical="center"/>
    </xf>
    <xf numFmtId="0" fontId="31" fillId="33" borderId="0" xfId="0" applyNumberFormat="1" applyFont="1" applyFill="1" applyBorder="1" applyAlignment="1">
      <alignment horizontal="distributed" wrapText="1"/>
    </xf>
    <xf numFmtId="0" fontId="32" fillId="33" borderId="0" xfId="0" applyNumberFormat="1" applyFont="1" applyFill="1" applyBorder="1" applyAlignment="1">
      <alignment horizontal="center"/>
    </xf>
    <xf numFmtId="165" fontId="31" fillId="33" borderId="0" xfId="0" applyNumberFormat="1" applyFont="1" applyFill="1" applyBorder="1" applyAlignment="1">
      <alignment horizontal="center"/>
    </xf>
    <xf numFmtId="165" fontId="31" fillId="33" borderId="44" xfId="0" applyNumberFormat="1" applyFont="1" applyFill="1" applyBorder="1" applyAlignment="1">
      <alignment horizontal="center"/>
    </xf>
    <xf numFmtId="165" fontId="31" fillId="33" borderId="51" xfId="0" applyNumberFormat="1" applyFont="1" applyFill="1" applyBorder="1" applyAlignment="1">
      <alignment horizontal="center"/>
    </xf>
    <xf numFmtId="0" fontId="20" fillId="35" borderId="0" xfId="0" applyNumberFormat="1" applyFont="1" applyFill="1" applyAlignment="1">
      <alignment horizontal="left" vertical="center"/>
    </xf>
    <xf numFmtId="0" fontId="0" fillId="35" borderId="0" xfId="0" applyNumberFormat="1" applyFill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22" fillId="36" borderId="11" xfId="0" applyNumberFormat="1" applyFont="1" applyFill="1" applyBorder="1" applyAlignment="1">
      <alignment horizontal="center" vertical="center"/>
    </xf>
    <xf numFmtId="0" fontId="22" fillId="36" borderId="27" xfId="0" applyNumberFormat="1" applyFont="1" applyFill="1" applyBorder="1" applyAlignment="1">
      <alignment horizontal="center" vertical="center" wrapText="1"/>
    </xf>
    <xf numFmtId="0" fontId="22" fillId="36" borderId="27" xfId="0" applyNumberFormat="1" applyFont="1" applyFill="1" applyBorder="1" applyAlignment="1">
      <alignment horizontal="center" vertical="center"/>
    </xf>
    <xf numFmtId="167" fontId="19" fillId="36" borderId="18" xfId="48" applyNumberFormat="1" applyFont="1" applyFill="1" applyBorder="1" applyAlignment="1">
      <alignment vertical="center"/>
    </xf>
    <xf numFmtId="167" fontId="19" fillId="36" borderId="31" xfId="48" applyNumberFormat="1" applyFont="1" applyFill="1" applyBorder="1" applyAlignment="1">
      <alignment vertical="center"/>
    </xf>
    <xf numFmtId="167" fontId="19" fillId="36" borderId="20" xfId="48" applyNumberFormat="1" applyFont="1" applyFill="1" applyBorder="1" applyAlignment="1">
      <alignment vertical="center"/>
    </xf>
    <xf numFmtId="167" fontId="19" fillId="36" borderId="53" xfId="48" applyNumberFormat="1" applyFont="1" applyFill="1" applyBorder="1" applyAlignment="1">
      <alignment vertical="center"/>
    </xf>
    <xf numFmtId="167" fontId="19" fillId="36" borderId="22" xfId="48" applyNumberFormat="1" applyFont="1" applyFill="1" applyBorder="1" applyAlignment="1">
      <alignment vertical="center"/>
    </xf>
    <xf numFmtId="167" fontId="19" fillId="36" borderId="54" xfId="48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horizontal="center" vertical="center"/>
    </xf>
    <xf numFmtId="0" fontId="28" fillId="35" borderId="0" xfId="0" applyNumberFormat="1" applyFont="1" applyFill="1" applyAlignment="1" applyProtection="1">
      <alignment horizontal="left" vertical="top"/>
      <protection/>
    </xf>
    <xf numFmtId="0" fontId="35" fillId="0" borderId="0" xfId="0" applyNumberFormat="1" applyFont="1" applyFill="1" applyAlignment="1" applyProtection="1">
      <alignment horizontal="right" vertical="center"/>
      <protection/>
    </xf>
    <xf numFmtId="0" fontId="36" fillId="0" borderId="0" xfId="0" applyNumberFormat="1" applyFont="1" applyFill="1" applyAlignment="1" applyProtection="1">
      <alignment horizontal="left" vertical="center"/>
      <protection/>
    </xf>
    <xf numFmtId="0" fontId="37" fillId="0" borderId="0" xfId="0" applyNumberFormat="1" applyFont="1" applyFill="1" applyAlignment="1">
      <alignment horizontal="distributed" vertical="center" wrapText="1"/>
    </xf>
    <xf numFmtId="0" fontId="38" fillId="33" borderId="0" xfId="0" applyNumberFormat="1" applyFont="1" applyFill="1" applyAlignment="1">
      <alignment horizontal="right"/>
    </xf>
    <xf numFmtId="0" fontId="28" fillId="33" borderId="0" xfId="0" applyNumberFormat="1" applyFont="1" applyFill="1" applyAlignment="1" applyProtection="1">
      <alignment horizontal="center" vertical="top"/>
      <protection/>
    </xf>
    <xf numFmtId="0" fontId="27" fillId="33" borderId="0" xfId="0" applyNumberFormat="1" applyFont="1" applyFill="1" applyBorder="1" applyAlignment="1">
      <alignment horizontal="center"/>
    </xf>
    <xf numFmtId="0" fontId="27" fillId="33" borderId="48" xfId="0" applyNumberFormat="1" applyFont="1" applyFill="1" applyBorder="1" applyAlignment="1">
      <alignment horizontal="center"/>
    </xf>
    <xf numFmtId="0" fontId="27" fillId="33" borderId="47" xfId="0" applyNumberFormat="1" applyFont="1" applyFill="1" applyBorder="1" applyAlignment="1">
      <alignment horizontal="center"/>
    </xf>
    <xf numFmtId="38" fontId="39" fillId="33" borderId="55" xfId="48" applyNumberFormat="1" applyFont="1" applyFill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'グラフ用'!$A$2</c:f>
              <c:strCache>
                <c:ptCount val="1"/>
                <c:pt idx="0">
                  <c:v>光熱水費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'グラフ用'!$B$1:$M$1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'グラフ用'!$B$2:$M$2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'グラフ用'!$A$3</c:f>
              <c:strCache>
                <c:ptCount val="1"/>
                <c:pt idx="0">
                  <c:v>ｶﾞｿﾘﾝ・軽油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'グラフ用'!$B$1:$M$1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'グラフ用'!$B$3:$M$3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345893"/>
        <c:axId val="57113038"/>
      </c:areaChart>
      <c:catAx>
        <c:axId val="63458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113038"/>
        <c:crossesAt val="0"/>
        <c:auto val="0"/>
        <c:lblOffset val="100"/>
        <c:tickLblSkip val="1"/>
        <c:noMultiLvlLbl val="0"/>
      </c:catAx>
      <c:valAx>
        <c:axId val="57113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45893"/>
        <c:crossesAt val="1"/>
        <c:crossBetween val="between"/>
        <c:dispUnits/>
      </c:valAx>
    </c:plotArea>
    <c:legend>
      <c:legendPos val="r"/>
      <c:layout/>
      <c:overlay val="0"/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'グラフ用'!$A$4</c:f>
              <c:strCache>
                <c:ptCount val="1"/>
                <c:pt idx="0">
                  <c:v>電気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'グラフ用'!$B$1:$M$1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'グラフ用'!$B$4:$M$4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'グラフ用'!$A$5</c:f>
              <c:strCache>
                <c:ptCount val="1"/>
                <c:pt idx="0">
                  <c:v>ガス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'グラフ用'!$B$1:$M$1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'グラフ用'!$B$5:$M$5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'グラフ用'!$A$6</c:f>
              <c:strCache>
                <c:ptCount val="1"/>
                <c:pt idx="0">
                  <c:v>水道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'グラフ用'!$B$1:$M$1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'グラフ用'!$B$6:$M$6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'グラフ用'!$A$7</c:f>
              <c:strCache>
                <c:ptCount val="1"/>
                <c:pt idx="0">
                  <c:v>灯油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'グラフ用'!$B$1:$M$1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'グラフ用'!$B$7:$M$7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'グラフ用'!$A$8</c:f>
              <c:strCache>
                <c:ptCount val="1"/>
                <c:pt idx="0">
                  <c:v>ガソリン・軽油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'グラフ用'!$B$1:$M$1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'グラフ用'!$B$8:$M$8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4255295"/>
        <c:axId val="62753336"/>
      </c:lineChart>
      <c:catAx>
        <c:axId val="44255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753336"/>
        <c:crossesAt val="0"/>
        <c:auto val="0"/>
        <c:lblOffset val="100"/>
        <c:tickLblSkip val="1"/>
        <c:noMultiLvlLbl val="0"/>
      </c:catAx>
      <c:valAx>
        <c:axId val="627533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255295"/>
        <c:crossesAt val="1"/>
        <c:crossBetween val="between"/>
        <c:dispUnits/>
      </c:valAx>
    </c:plotArea>
    <c:legend>
      <c:legendPos val="r"/>
      <c:layout/>
      <c:overlay val="0"/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23</xdr:col>
      <xdr:colOff>76200</xdr:colOff>
      <xdr:row>23</xdr:row>
      <xdr:rowOff>28575</xdr:rowOff>
    </xdr:to>
    <xdr:graphicFrame>
      <xdr:nvGraphicFramePr>
        <xdr:cNvPr id="1" name="グラフ 1"/>
        <xdr:cNvGraphicFramePr/>
      </xdr:nvGraphicFramePr>
      <xdr:xfrm>
        <a:off x="200025" y="819150"/>
        <a:ext cx="78295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sp>
      <xdr:nvSpPr>
        <xdr:cNvPr id="1" name="グラフ 1"/>
        <xdr:cNvSpPr>
          <a:spLocks/>
        </xdr:cNvSpPr>
      </xdr:nvSpPr>
      <xdr:spPr>
        <xdr:xfrm>
          <a:off x="200025" y="819150"/>
          <a:ext cx="7829550" cy="3286125"/>
        </xdr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209550</xdr:colOff>
      <xdr:row>4</xdr:row>
      <xdr:rowOff>76200</xdr:rowOff>
    </xdr:from>
    <xdr:ext cx="200025" cy="0"/>
    <xdr:sp>
      <xdr:nvSpPr>
        <xdr:cNvPr id="2" name="Text Box 2"/>
        <xdr:cNvSpPr>
          <a:spLocks/>
        </xdr:cNvSpPr>
      </xdr:nvSpPr>
      <xdr:spPr>
        <a:xfrm>
          <a:off x="762000" y="8953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152400</xdr:colOff>
      <xdr:row>3</xdr:row>
      <xdr:rowOff>219075</xdr:rowOff>
    </xdr:from>
    <xdr:to>
      <xdr:col>4</xdr:col>
      <xdr:colOff>295275</xdr:colOff>
      <xdr:row>5</xdr:row>
      <xdr:rowOff>123825</xdr:rowOff>
    </xdr:to>
    <xdr:sp>
      <xdr:nvSpPr>
        <xdr:cNvPr id="3" name="Text Box 3"/>
        <xdr:cNvSpPr>
          <a:spLocks/>
        </xdr:cNvSpPr>
      </xdr:nvSpPr>
      <xdr:spPr>
        <a:xfrm>
          <a:off x="152400" y="561975"/>
          <a:ext cx="1400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（単位：ｋｇ）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23</xdr:row>
      <xdr:rowOff>400050</xdr:rowOff>
    </xdr:from>
    <xdr:to>
      <xdr:col>4</xdr:col>
      <xdr:colOff>47625</xdr:colOff>
      <xdr:row>26</xdr:row>
      <xdr:rowOff>76200</xdr:rowOff>
    </xdr:to>
    <xdr:sp>
      <xdr:nvSpPr>
        <xdr:cNvPr id="4" name="Text Box 4"/>
        <xdr:cNvSpPr>
          <a:spLocks/>
        </xdr:cNvSpPr>
      </xdr:nvSpPr>
      <xdr:spPr>
        <a:xfrm>
          <a:off x="123825" y="4476750"/>
          <a:ext cx="11811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（単位：円）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23</xdr:row>
      <xdr:rowOff>666750</xdr:rowOff>
    </xdr:from>
    <xdr:to>
      <xdr:col>23</xdr:col>
      <xdr:colOff>66675</xdr:colOff>
      <xdr:row>43</xdr:row>
      <xdr:rowOff>123825</xdr:rowOff>
    </xdr:to>
    <xdr:graphicFrame>
      <xdr:nvGraphicFramePr>
        <xdr:cNvPr id="5" name="グラフ 5"/>
        <xdr:cNvGraphicFramePr/>
      </xdr:nvGraphicFramePr>
      <xdr:xfrm>
        <a:off x="171450" y="4743450"/>
        <a:ext cx="78486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sp>
      <xdr:nvSpPr>
        <xdr:cNvPr id="5" name="グラフ 5"/>
        <xdr:cNvSpPr>
          <a:spLocks/>
        </xdr:cNvSpPr>
      </xdr:nvSpPr>
      <xdr:spPr>
        <xdr:xfrm>
          <a:off x="171450" y="4743450"/>
          <a:ext cx="7848600" cy="3409950"/>
        </xdr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"/>
  <sheetViews>
    <sheetView showGridLines="0" tabSelected="1" defaultGridColor="0" zoomScaleSheetLayoutView="75" colorId="22" workbookViewId="0" topLeftCell="A1">
      <selection activeCell="M10" sqref="M10"/>
    </sheetView>
  </sheetViews>
  <sheetFormatPr defaultColWidth="9.00390625" defaultRowHeight="13.5"/>
  <cols>
    <col min="1" max="1" width="4.625" style="2" customWidth="1"/>
    <col min="2" max="2" width="15.125" style="2" customWidth="1"/>
    <col min="3" max="10" width="10.625" style="2" customWidth="1"/>
    <col min="11" max="40" width="7.625" style="2" customWidth="1"/>
    <col min="41" max="256" width="9.00390625" style="2" customWidth="1"/>
  </cols>
  <sheetData>
    <row r="1" ht="7.5" customHeight="1"/>
    <row r="2" ht="19.5">
      <c r="B2" s="3" t="s">
        <v>4</v>
      </c>
    </row>
    <row r="3" spans="2:7" ht="33.75">
      <c r="B3" s="152" t="s">
        <v>75</v>
      </c>
      <c r="C3" s="152"/>
      <c r="D3" s="152"/>
      <c r="E3" s="152"/>
      <c r="F3" s="152"/>
      <c r="G3" s="152"/>
    </row>
    <row r="4" ht="9" customHeight="1"/>
    <row r="5" ht="9" customHeight="1"/>
    <row r="6" spans="2:10" ht="19.5">
      <c r="B6" s="3" t="s">
        <v>77</v>
      </c>
      <c r="J6" s="148" t="s">
        <v>38</v>
      </c>
    </row>
    <row r="7" ht="3.75" customHeight="1">
      <c r="B7" s="1"/>
    </row>
    <row r="8" spans="2:10" ht="34.5">
      <c r="B8" s="5"/>
      <c r="C8" s="139" t="s">
        <v>45</v>
      </c>
      <c r="D8" s="140" t="s">
        <v>29</v>
      </c>
      <c r="E8" s="140" t="s">
        <v>32</v>
      </c>
      <c r="F8" s="141" t="s">
        <v>52</v>
      </c>
      <c r="G8" s="141" t="s">
        <v>54</v>
      </c>
      <c r="H8" s="6" t="s">
        <v>33</v>
      </c>
      <c r="I8" s="7" t="s">
        <v>66</v>
      </c>
      <c r="J8" s="10" t="s">
        <v>46</v>
      </c>
    </row>
    <row r="9" spans="1:10" ht="24" customHeight="1">
      <c r="A9" s="4"/>
      <c r="B9" s="8" t="s">
        <v>16</v>
      </c>
      <c r="C9" s="142" t="str">
        <f>IF(ISBLANK('１月'!$I$10),"",'１月'!$L$10)</f>
        <v/>
      </c>
      <c r="D9" s="143" t="str">
        <f>IF(ISBLANK('１月'!$I$13),"",'１月'!$L$13)</f>
        <v/>
      </c>
      <c r="E9" s="143" t="str">
        <f>IF(ISBLANK('１月'!$I$16),"",'１月'!$L$16)</f>
        <v/>
      </c>
      <c r="F9" s="143" t="str">
        <f>IF(ISBLANK('１月'!$I$19),"",'１月'!$L$19)</f>
        <v/>
      </c>
      <c r="G9" s="143" t="str">
        <f>IF(ISBLANK('１月'!$I$22),"",'１月'!$L$22)</f>
        <v/>
      </c>
      <c r="H9" s="13" t="str">
        <f>IF(ISBLANK('１月'!$I$29),"",'１月'!$L$29)</f>
        <v/>
      </c>
      <c r="I9" s="14" t="str">
        <f>IF(ISBLANK('１月'!$I$32),"",'１月'!$L$32)</f>
        <v/>
      </c>
      <c r="J9" s="11" t="str">
        <f>IF(SUM(C9:I9)&gt;0,SUM(C9:I9),"")</f>
        <v/>
      </c>
    </row>
    <row r="10" spans="1:10" ht="24" customHeight="1">
      <c r="A10" s="4"/>
      <c r="B10" s="8" t="s">
        <v>17</v>
      </c>
      <c r="C10" s="142" t="str">
        <f>IF(ISBLANK('２月'!$I$10),"",'２月'!$L$10)</f>
        <v/>
      </c>
      <c r="D10" s="143" t="str">
        <f>IF(ISBLANK('２月'!$I$13),"",'２月'!$L$13)</f>
        <v/>
      </c>
      <c r="E10" s="143" t="str">
        <f>IF(ISBLANK('２月'!$I$16),"",'２月'!$L$16)</f>
        <v/>
      </c>
      <c r="F10" s="143" t="str">
        <f>IF(ISBLANK('２月'!$I$19),"",'２月'!$L$19)</f>
        <v/>
      </c>
      <c r="G10" s="143" t="str">
        <f>IF(ISBLANK('２月'!$I$22),"",'２月'!$L$22)</f>
        <v/>
      </c>
      <c r="H10" s="13" t="str">
        <f>IF(ISBLANK('２月'!$I$29),"",'２月'!$L$29)</f>
        <v/>
      </c>
      <c r="I10" s="14" t="str">
        <f>IF(ISBLANK('２月'!$I$32),"",'２月'!$L$32)</f>
        <v/>
      </c>
      <c r="J10" s="11" t="str">
        <f aca="true" t="shared" si="0" ref="J10:J20">IF(SUM(C10:I10)&gt;0,SUM(C10:I10),"")</f>
        <v/>
      </c>
    </row>
    <row r="11" spans="1:10" ht="24" customHeight="1">
      <c r="A11" s="4"/>
      <c r="B11" s="8" t="s">
        <v>18</v>
      </c>
      <c r="C11" s="142" t="str">
        <f>IF(ISBLANK('３月'!$I$10),"",'３月'!$L$10)</f>
        <v/>
      </c>
      <c r="D11" s="143" t="str">
        <f>IF(ISBLANK('３月'!$I$13),"",'３月'!$L$13)</f>
        <v/>
      </c>
      <c r="E11" s="143" t="str">
        <f>IF(ISBLANK('３月'!$I$16),"",'３月'!$L$16)</f>
        <v/>
      </c>
      <c r="F11" s="143" t="str">
        <f>IF(ISBLANK('３月'!$I$19),"",'３月'!$L$19)</f>
        <v/>
      </c>
      <c r="G11" s="143" t="str">
        <f>IF(ISBLANK('３月'!$I$22),"",'３月'!$L$22)</f>
        <v/>
      </c>
      <c r="H11" s="13" t="str">
        <f>IF(ISBLANK('３月'!$I$29),"",'３月'!$L$29)</f>
        <v/>
      </c>
      <c r="I11" s="14" t="str">
        <f>IF(ISBLANK('３月'!$I$32),"",'３月'!$L$32)</f>
        <v/>
      </c>
      <c r="J11" s="11" t="str">
        <f t="shared" si="0"/>
        <v/>
      </c>
    </row>
    <row r="12" spans="1:10" ht="24" customHeight="1">
      <c r="A12" s="4"/>
      <c r="B12" s="8" t="s">
        <v>19</v>
      </c>
      <c r="C12" s="142" t="str">
        <f>IF(ISBLANK('４月'!$I$10),"",'４月'!$L$10)</f>
        <v/>
      </c>
      <c r="D12" s="143" t="str">
        <f>IF(ISBLANK('４月'!$I$13),"",'４月'!$L$13)</f>
        <v/>
      </c>
      <c r="E12" s="143" t="str">
        <f>IF(ISBLANK('４月'!$I$16),"",'４月'!$L$16)</f>
        <v/>
      </c>
      <c r="F12" s="143" t="str">
        <f>IF(ISBLANK('４月'!$I$19),"",'４月'!$L$19)</f>
        <v/>
      </c>
      <c r="G12" s="143" t="str">
        <f>IF(ISBLANK('４月'!$I$22),"",'４月'!$L$22)</f>
        <v/>
      </c>
      <c r="H12" s="13" t="str">
        <f>IF(ISBLANK('４月'!$I$29),"",'４月'!$L$29)</f>
        <v/>
      </c>
      <c r="I12" s="14" t="str">
        <f>IF(ISBLANK('４月'!$I$32),"",'４月'!$L$32)</f>
        <v/>
      </c>
      <c r="J12" s="11" t="str">
        <f t="shared" si="0"/>
        <v/>
      </c>
    </row>
    <row r="13" spans="1:10" ht="24" customHeight="1">
      <c r="A13" s="4"/>
      <c r="B13" s="8" t="s">
        <v>20</v>
      </c>
      <c r="C13" s="142" t="str">
        <f>IF(ISBLANK('５月'!$I$10),"",'５月'!$L$10)</f>
        <v/>
      </c>
      <c r="D13" s="143" t="str">
        <f>IF(ISBLANK('５月'!$I$13),"",'５月'!$L$13)</f>
        <v/>
      </c>
      <c r="E13" s="143" t="str">
        <f>IF(ISBLANK('５月'!$I$16),"",'５月'!$L$16)</f>
        <v/>
      </c>
      <c r="F13" s="143" t="str">
        <f>IF(ISBLANK('５月'!$I$19),"",'５月'!$L$19)</f>
        <v/>
      </c>
      <c r="G13" s="143" t="str">
        <f>IF(ISBLANK('５月'!$I$22),"",'５月'!$L$22)</f>
        <v/>
      </c>
      <c r="H13" s="13" t="str">
        <f>IF(ISBLANK('５月'!$I$29),"",'５月'!$L$29)</f>
        <v/>
      </c>
      <c r="I13" s="14" t="str">
        <f>IF(ISBLANK('５月'!$I$32),"",'５月'!$L$32)</f>
        <v/>
      </c>
      <c r="J13" s="11" t="str">
        <f t="shared" si="0"/>
        <v/>
      </c>
    </row>
    <row r="14" spans="1:10" ht="24" customHeight="1">
      <c r="A14" s="4"/>
      <c r="B14" s="8" t="s">
        <v>21</v>
      </c>
      <c r="C14" s="142" t="str">
        <f>IF(ISBLANK('６月'!$I$10),"",'６月'!$L$10)</f>
        <v/>
      </c>
      <c r="D14" s="143" t="str">
        <f>IF(ISBLANK('６月'!$I$13),"",'６月'!$L$13)</f>
        <v/>
      </c>
      <c r="E14" s="143" t="str">
        <f>IF(ISBLANK('６月'!$I$16),"",'６月'!$L$16)</f>
        <v/>
      </c>
      <c r="F14" s="143" t="str">
        <f>IF(ISBLANK('６月'!$I$19),"",'６月'!$L$19)</f>
        <v/>
      </c>
      <c r="G14" s="143" t="str">
        <f>IF(ISBLANK('６月'!$I$22),"",'６月'!$L$22)</f>
        <v/>
      </c>
      <c r="H14" s="13" t="str">
        <f>IF(ISBLANK('６月'!$I$29),"",'６月'!$L$29)</f>
        <v/>
      </c>
      <c r="I14" s="14" t="str">
        <f>IF(ISBLANK('６月'!$I$32),"",'６月'!$L$32)</f>
        <v/>
      </c>
      <c r="J14" s="11" t="str">
        <f t="shared" si="0"/>
        <v/>
      </c>
    </row>
    <row r="15" spans="1:10" ht="24" customHeight="1">
      <c r="A15" s="4"/>
      <c r="B15" s="8" t="s">
        <v>24</v>
      </c>
      <c r="C15" s="142" t="str">
        <f>IF(ISBLANK('７月'!$I$10),"",'７月'!$L$10)</f>
        <v/>
      </c>
      <c r="D15" s="143" t="str">
        <f>IF(ISBLANK('７月'!$I$13),"",'７月'!$L$13)</f>
        <v/>
      </c>
      <c r="E15" s="143" t="str">
        <f>IF(ISBLANK('７月'!$I$16),"",'７月'!$L$16)</f>
        <v/>
      </c>
      <c r="F15" s="143" t="str">
        <f>IF(ISBLANK('７月'!$I$19),"",'７月'!$L$19)</f>
        <v/>
      </c>
      <c r="G15" s="143" t="str">
        <f>IF(ISBLANK('７月'!$I$22),"",'７月'!$L$22)</f>
        <v/>
      </c>
      <c r="H15" s="13" t="str">
        <f>IF(ISBLANK('７月'!$I$29),"",'７月'!$L$29)</f>
        <v/>
      </c>
      <c r="I15" s="14" t="str">
        <f>IF(ISBLANK('７月'!$I$32),"",'７月'!$L$32)</f>
        <v/>
      </c>
      <c r="J15" s="11" t="str">
        <f t="shared" si="0"/>
        <v/>
      </c>
    </row>
    <row r="16" spans="1:10" ht="24" customHeight="1">
      <c r="A16" s="4"/>
      <c r="B16" s="8" t="s">
        <v>23</v>
      </c>
      <c r="C16" s="142" t="str">
        <f>IF(ISBLANK('８月'!$I$10),"",'８月'!$L$10)</f>
        <v/>
      </c>
      <c r="D16" s="143" t="str">
        <f>IF(ISBLANK('８月'!$I$13),"",'８月'!$L$13)</f>
        <v/>
      </c>
      <c r="E16" s="143" t="str">
        <f>IF(ISBLANK('８月'!$I$16),"",'８月'!$L$16)</f>
        <v/>
      </c>
      <c r="F16" s="143" t="str">
        <f>IF(ISBLANK('８月'!$I$19),"",'８月'!$L$19)</f>
        <v/>
      </c>
      <c r="G16" s="143" t="str">
        <f>IF(ISBLANK('８月'!$I$22),"",'８月'!$L$22)</f>
        <v/>
      </c>
      <c r="H16" s="13" t="str">
        <f>IF(ISBLANK('８月'!$I$29),"",'８月'!$L$29)</f>
        <v/>
      </c>
      <c r="I16" s="14" t="str">
        <f>IF(ISBLANK('８月'!$I$32),"",'８月'!$L$32)</f>
        <v/>
      </c>
      <c r="J16" s="11" t="str">
        <f t="shared" si="0"/>
        <v/>
      </c>
    </row>
    <row r="17" spans="1:10" ht="24" customHeight="1">
      <c r="A17" s="4"/>
      <c r="B17" s="8" t="s">
        <v>22</v>
      </c>
      <c r="C17" s="142" t="str">
        <f>IF(ISBLANK('９月'!$I$10),"",'９月'!$L$10)</f>
        <v/>
      </c>
      <c r="D17" s="143" t="str">
        <f>IF(ISBLANK('９月'!$I$13),"",'９月'!$L$13)</f>
        <v/>
      </c>
      <c r="E17" s="143" t="str">
        <f>IF(ISBLANK('９月'!$I$16),"",'９月'!$L$16)</f>
        <v/>
      </c>
      <c r="F17" s="143" t="str">
        <f>IF(ISBLANK('９月'!$I$19),"",'９月'!$L$19)</f>
        <v/>
      </c>
      <c r="G17" s="143" t="str">
        <f>IF(ISBLANK('９月'!$I$22),"",'９月'!$L$22)</f>
        <v/>
      </c>
      <c r="H17" s="13" t="str">
        <f>IF(ISBLANK('９月'!$I$29),"",'９月'!$L$29)</f>
        <v/>
      </c>
      <c r="I17" s="14" t="str">
        <f>IF(ISBLANK('９月'!$I$32),"",'９月'!$L$32)</f>
        <v/>
      </c>
      <c r="J17" s="11" t="str">
        <f t="shared" si="0"/>
        <v/>
      </c>
    </row>
    <row r="18" spans="1:10" ht="24" customHeight="1">
      <c r="A18" s="4"/>
      <c r="B18" s="8" t="s">
        <v>78</v>
      </c>
      <c r="C18" s="142" t="str">
        <f>IF(ISBLANK('10月'!$I$10),"",'10月'!$L$10)</f>
        <v/>
      </c>
      <c r="D18" s="143" t="str">
        <f>IF(ISBLANK('10月'!$I$13),"",'10月'!$L$13)</f>
        <v/>
      </c>
      <c r="E18" s="143" t="str">
        <f>IF(ISBLANK('10月'!$I$16),"",'10月'!$L$16)</f>
        <v/>
      </c>
      <c r="F18" s="143" t="str">
        <f>IF(ISBLANK('10月'!$I$19),"",'10月'!$L$19)</f>
        <v/>
      </c>
      <c r="G18" s="143" t="str">
        <f>IF(ISBLANK('10月'!$I$22),"",'10月'!$L$22)</f>
        <v/>
      </c>
      <c r="H18" s="13" t="str">
        <f>IF(ISBLANK('10月'!$I$29),"",'10月'!$L$29)</f>
        <v/>
      </c>
      <c r="I18" s="14" t="str">
        <f>IF(ISBLANK('10月'!$I$32),"",'10月'!$L$32)</f>
        <v/>
      </c>
      <c r="J18" s="11" t="str">
        <f t="shared" si="0"/>
        <v/>
      </c>
    </row>
    <row r="19" spans="1:10" ht="24" customHeight="1">
      <c r="A19" s="4"/>
      <c r="B19" s="8" t="s">
        <v>80</v>
      </c>
      <c r="C19" s="142" t="str">
        <f>IF(ISBLANK('11月'!$I$10),"",'11月'!$L$10)</f>
        <v/>
      </c>
      <c r="D19" s="143" t="str">
        <f>IF(ISBLANK('11月'!$I$13),"",'11月'!$L$13)</f>
        <v/>
      </c>
      <c r="E19" s="143" t="str">
        <f>IF(ISBLANK('11月'!$I$16),"",'11月'!$L$16)</f>
        <v/>
      </c>
      <c r="F19" s="143" t="str">
        <f>IF(ISBLANK('11月'!$I$19),"",'11月'!$L$19)</f>
        <v/>
      </c>
      <c r="G19" s="143" t="str">
        <f>IF(ISBLANK('11月'!$I$22),"",'11月'!$L$22)</f>
        <v/>
      </c>
      <c r="H19" s="13" t="str">
        <f>IF(ISBLANK('11月'!$I$29),"",'11月'!$L$29)</f>
        <v/>
      </c>
      <c r="I19" s="14" t="str">
        <f>IF(ISBLANK('11月'!$I$32),"",'11月'!$L$32)</f>
        <v/>
      </c>
      <c r="J19" s="11" t="str">
        <f t="shared" si="0"/>
        <v/>
      </c>
    </row>
    <row r="20" spans="1:10" ht="24" customHeight="1">
      <c r="A20" s="4"/>
      <c r="B20" s="8" t="s">
        <v>79</v>
      </c>
      <c r="C20" s="144" t="str">
        <f>IF(ISBLANK('12月'!$I$10),"",'12月'!$L$10)</f>
        <v/>
      </c>
      <c r="D20" s="145" t="str">
        <f>IF(ISBLANK('12月'!$I$13),"",'12月'!$L$13)</f>
        <v/>
      </c>
      <c r="E20" s="145" t="str">
        <f>IF(ISBLANK('12月'!$I$16),"",'12月'!$L$16)</f>
        <v/>
      </c>
      <c r="F20" s="145" t="str">
        <f>IF(ISBLANK('12月'!$I$19),"",'12月'!$L$19)</f>
        <v/>
      </c>
      <c r="G20" s="145" t="str">
        <f>IF(ISBLANK('12月'!$I$22),"",'12月'!$L$22)</f>
        <v/>
      </c>
      <c r="H20" s="15" t="str">
        <f>IF(ISBLANK('12月'!$I$29),"",'12月'!$L$29)</f>
        <v/>
      </c>
      <c r="I20" s="16" t="str">
        <f>IF(ISBLANK('12月'!$I$32),"",'12月'!$L$32)</f>
        <v/>
      </c>
      <c r="J20" s="12" t="str">
        <f t="shared" si="0"/>
        <v/>
      </c>
    </row>
    <row r="21" spans="2:10" ht="29.25" customHeight="1">
      <c r="B21" s="9" t="s">
        <v>46</v>
      </c>
      <c r="C21" s="146" t="str">
        <f>IF(COUNT(C9:C20)&gt;0,SUM(C9:C20),"")</f>
        <v/>
      </c>
      <c r="D21" s="147" t="str">
        <f aca="true" t="shared" si="1" ref="D21:J21">IF(COUNT(D9:D20)&gt;0,SUM(D9:D20),"")</f>
        <v/>
      </c>
      <c r="E21" s="147" t="str">
        <f t="shared" si="1"/>
        <v/>
      </c>
      <c r="F21" s="147" t="str">
        <f t="shared" si="1"/>
        <v/>
      </c>
      <c r="G21" s="147" t="str">
        <f t="shared" si="1"/>
        <v/>
      </c>
      <c r="H21" s="17" t="str">
        <f t="shared" si="1"/>
        <v/>
      </c>
      <c r="I21" s="18" t="str">
        <f t="shared" si="1"/>
        <v/>
      </c>
      <c r="J21" s="19" t="str">
        <f t="shared" si="1"/>
        <v/>
      </c>
    </row>
    <row r="22" ht="7.5" customHeight="1"/>
    <row r="23" spans="2:10" ht="22.5">
      <c r="B23" s="151" t="s">
        <v>42</v>
      </c>
      <c r="C23" s="151"/>
      <c r="H23" s="150"/>
      <c r="I23" s="150"/>
      <c r="J23" s="150"/>
    </row>
  </sheetData>
  <sheetProtection/>
  <mergeCells count="3">
    <mergeCell ref="H23:J23"/>
    <mergeCell ref="B23:C23"/>
    <mergeCell ref="B3:G3"/>
  </mergeCells>
  <hyperlinks>
    <hyperlink ref="B9" location="'１月'!A1" display="'１月'!A1"/>
    <hyperlink ref="B23:C23" location="グラフ!A1" display="グラフ!A1"/>
    <hyperlink ref="B10" location="'２月'!A1" display="'２月'!A1"/>
    <hyperlink ref="B11" location="'３月'!A1" display="'３月'!A1"/>
    <hyperlink ref="B12" location="'４月'!A1" display="'４月'!A1"/>
    <hyperlink ref="B13" location="'５月'!A1" display="'５月'!A1"/>
    <hyperlink ref="B14" location="'６月'!A1" display="'６月'!A1"/>
    <hyperlink ref="B15" location="'７月'!A1" display="'７月'!A1"/>
    <hyperlink ref="B16" location="'８月'!A1" display="'８月'!A1"/>
    <hyperlink ref="B17" location="'９月'!A1" display="'９月'!A1"/>
    <hyperlink ref="B18" location="'10月'!A1" display="'10月'!A1"/>
    <hyperlink ref="B19" location="'11月'!A1" display="'11月'!A1"/>
    <hyperlink ref="B20" location="'12月'!A1" display="'12月'!A1"/>
  </hyperlinks>
  <printOptions/>
  <pageMargins left="0.75" right="0.75" top="1" bottom="1" header="0.5119444727897644" footer="0.5119444727897644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defaultGridColor="0" zoomScaleSheetLayoutView="75" colorId="22" workbookViewId="0" topLeftCell="A1">
      <selection activeCell="K10" sqref="K10"/>
    </sheetView>
  </sheetViews>
  <sheetFormatPr defaultColWidth="9.00390625" defaultRowHeight="21" customHeight="1"/>
  <cols>
    <col min="1" max="1" width="2.125" style="46" customWidth="1"/>
    <col min="2" max="2" width="1.625" style="46" customWidth="1"/>
    <col min="3" max="3" width="10.25390625" style="47" bestFit="1" customWidth="1"/>
    <col min="4" max="5" width="1.625" style="46" customWidth="1"/>
    <col min="6" max="6" width="11.50390625" style="46" bestFit="1" customWidth="1"/>
    <col min="7" max="7" width="3.50390625" style="48" bestFit="1" customWidth="1"/>
    <col min="8" max="8" width="1.625" style="46" customWidth="1"/>
    <col min="9" max="9" width="16.125" style="46" bestFit="1" customWidth="1"/>
    <col min="10" max="10" width="4.50390625" style="46" bestFit="1" customWidth="1"/>
    <col min="11" max="11" width="6.00390625" style="48" bestFit="1" customWidth="1"/>
    <col min="12" max="12" width="14.625" style="46" bestFit="1" customWidth="1"/>
    <col min="13" max="13" width="3.50390625" style="46" bestFit="1" customWidth="1"/>
    <col min="14" max="14" width="2.125" style="46" customWidth="1"/>
    <col min="15" max="18" width="4.625" style="46" customWidth="1"/>
    <col min="19" max="256" width="9.00390625" style="46" customWidth="1"/>
  </cols>
  <sheetData>
    <row r="1" ht="17.25">
      <c r="A1" s="50"/>
    </row>
    <row r="2" spans="2:14" ht="18.75" customHeight="1">
      <c r="B2" s="154" t="s">
        <v>35</v>
      </c>
      <c r="C2" s="154"/>
      <c r="D2" s="154"/>
      <c r="E2" s="154"/>
      <c r="J2" s="52"/>
      <c r="K2" s="52"/>
      <c r="L2" s="52"/>
      <c r="M2" s="52"/>
      <c r="N2" s="52"/>
    </row>
    <row r="3" spans="2:14" ht="22.5">
      <c r="B3" s="51"/>
      <c r="C3" s="51"/>
      <c r="D3" s="153" t="s">
        <v>11</v>
      </c>
      <c r="E3" s="153"/>
      <c r="F3" s="153"/>
      <c r="I3" s="52"/>
      <c r="J3" s="52"/>
      <c r="L3" s="52"/>
      <c r="M3" s="52"/>
      <c r="N3" s="52"/>
    </row>
    <row r="4" spans="4:14" ht="19.5" customHeight="1">
      <c r="D4" s="153"/>
      <c r="E4" s="153"/>
      <c r="F4" s="153"/>
      <c r="G4" s="53" t="s">
        <v>37</v>
      </c>
      <c r="J4" s="52"/>
      <c r="K4" s="52"/>
      <c r="L4" s="52"/>
      <c r="M4" s="52"/>
      <c r="N4" s="52"/>
    </row>
    <row r="5" ht="7.5" customHeight="1"/>
    <row r="6" spans="2:13" ht="6" customHeight="1">
      <c r="B6" s="54"/>
      <c r="C6" s="55"/>
      <c r="D6" s="57"/>
      <c r="E6" s="54"/>
      <c r="F6" s="58"/>
      <c r="G6" s="113"/>
      <c r="H6" s="58"/>
      <c r="I6" s="60"/>
      <c r="J6" s="60"/>
      <c r="K6" s="62"/>
      <c r="L6" s="63"/>
      <c r="M6" s="64"/>
    </row>
    <row r="7" spans="2:13" s="47" customFormat="1" ht="14.25" customHeight="1">
      <c r="B7" s="65"/>
      <c r="C7" s="66"/>
      <c r="D7" s="66"/>
      <c r="E7" s="157" t="s">
        <v>43</v>
      </c>
      <c r="F7" s="155"/>
      <c r="G7" s="156"/>
      <c r="H7" s="155" t="s">
        <v>34</v>
      </c>
      <c r="I7" s="155"/>
      <c r="J7" s="155"/>
      <c r="K7" s="68" t="s">
        <v>44</v>
      </c>
      <c r="L7" s="155" t="s">
        <v>25</v>
      </c>
      <c r="M7" s="156"/>
    </row>
    <row r="8" spans="2:13" ht="6" customHeight="1">
      <c r="B8" s="86"/>
      <c r="C8" s="66"/>
      <c r="D8" s="49"/>
      <c r="E8" s="86"/>
      <c r="F8" s="85"/>
      <c r="G8" s="116"/>
      <c r="H8" s="85"/>
      <c r="I8" s="131"/>
      <c r="J8" s="131"/>
      <c r="K8" s="77"/>
      <c r="L8" s="132"/>
      <c r="M8" s="122"/>
    </row>
    <row r="9" spans="2:13" ht="6" customHeight="1">
      <c r="B9" s="54"/>
      <c r="C9" s="55"/>
      <c r="D9" s="57"/>
      <c r="E9" s="54"/>
      <c r="F9" s="58"/>
      <c r="G9" s="113"/>
      <c r="H9" s="58"/>
      <c r="I9" s="60"/>
      <c r="J9" s="60"/>
      <c r="K9" s="62"/>
      <c r="L9" s="63"/>
      <c r="M9" s="64"/>
    </row>
    <row r="10" spans="2:13" ht="18" customHeight="1">
      <c r="B10" s="81"/>
      <c r="C10" s="82" t="s">
        <v>45</v>
      </c>
      <c r="D10" s="107"/>
      <c r="E10" s="81"/>
      <c r="F10" s="84"/>
      <c r="G10" s="116" t="s">
        <v>65</v>
      </c>
      <c r="H10" s="49"/>
      <c r="I10" s="87"/>
      <c r="J10" s="66" t="s">
        <v>50</v>
      </c>
      <c r="K10" s="68">
        <v>0.636</v>
      </c>
      <c r="L10" s="117">
        <f>ROUND(I10*0.717,2)</f>
        <v>0</v>
      </c>
      <c r="M10" s="89" t="s">
        <v>57</v>
      </c>
    </row>
    <row r="11" spans="2:13" ht="6" customHeight="1">
      <c r="B11" s="90"/>
      <c r="C11" s="91"/>
      <c r="D11" s="108"/>
      <c r="E11" s="90"/>
      <c r="F11" s="93"/>
      <c r="G11" s="114"/>
      <c r="H11" s="72"/>
      <c r="I11" s="94"/>
      <c r="J11" s="70"/>
      <c r="K11" s="96"/>
      <c r="L11" s="94"/>
      <c r="M11" s="71"/>
    </row>
    <row r="12" spans="2:13" ht="6" customHeight="1">
      <c r="B12" s="81"/>
      <c r="C12" s="82"/>
      <c r="D12" s="107"/>
      <c r="E12" s="81"/>
      <c r="F12" s="119"/>
      <c r="G12" s="116"/>
      <c r="H12" s="49"/>
      <c r="I12" s="120"/>
      <c r="J12" s="66"/>
      <c r="K12" s="105"/>
      <c r="L12" s="133"/>
      <c r="M12" s="122"/>
    </row>
    <row r="13" spans="2:13" ht="18" customHeight="1">
      <c r="B13" s="81"/>
      <c r="C13" s="82" t="s">
        <v>31</v>
      </c>
      <c r="D13" s="107"/>
      <c r="E13" s="81"/>
      <c r="F13" s="84"/>
      <c r="G13" s="116" t="s">
        <v>65</v>
      </c>
      <c r="H13" s="49"/>
      <c r="I13" s="87"/>
      <c r="J13" s="66" t="s">
        <v>55</v>
      </c>
      <c r="K13" s="68">
        <v>2.23</v>
      </c>
      <c r="L13" s="117">
        <f>ROUND(I13*2.33,2)</f>
        <v>0</v>
      </c>
      <c r="M13" s="89" t="s">
        <v>57</v>
      </c>
    </row>
    <row r="14" spans="2:13" ht="6" customHeight="1">
      <c r="B14" s="81"/>
      <c r="C14" s="82"/>
      <c r="D14" s="107"/>
      <c r="E14" s="81"/>
      <c r="F14" s="119"/>
      <c r="G14" s="116"/>
      <c r="H14" s="49"/>
      <c r="I14" s="120"/>
      <c r="J14" s="66"/>
      <c r="K14" s="96"/>
      <c r="L14" s="133"/>
      <c r="M14" s="122"/>
    </row>
    <row r="15" spans="2:13" ht="6" customHeight="1">
      <c r="B15" s="98"/>
      <c r="C15" s="99"/>
      <c r="D15" s="101"/>
      <c r="E15" s="98"/>
      <c r="F15" s="102"/>
      <c r="G15" s="113"/>
      <c r="H15" s="57"/>
      <c r="I15" s="103"/>
      <c r="J15" s="55"/>
      <c r="K15" s="105"/>
      <c r="L15" s="134"/>
      <c r="M15" s="64"/>
    </row>
    <row r="16" spans="2:13" ht="18" customHeight="1">
      <c r="B16" s="81"/>
      <c r="C16" s="82" t="s">
        <v>40</v>
      </c>
      <c r="D16" s="107"/>
      <c r="E16" s="81"/>
      <c r="F16" s="84"/>
      <c r="G16" s="116" t="s">
        <v>65</v>
      </c>
      <c r="H16" s="49"/>
      <c r="I16" s="87"/>
      <c r="J16" s="66" t="s">
        <v>55</v>
      </c>
      <c r="K16" s="110">
        <v>6</v>
      </c>
      <c r="L16" s="117">
        <f>ROUND(I16*6.6,2)</f>
        <v>0</v>
      </c>
      <c r="M16" s="89" t="s">
        <v>57</v>
      </c>
    </row>
    <row r="17" spans="2:13" ht="6" customHeight="1">
      <c r="B17" s="90"/>
      <c r="C17" s="91"/>
      <c r="D17" s="108"/>
      <c r="E17" s="90"/>
      <c r="F17" s="93"/>
      <c r="G17" s="114"/>
      <c r="H17" s="72"/>
      <c r="I17" s="94"/>
      <c r="J17" s="70"/>
      <c r="K17" s="96"/>
      <c r="L17" s="135"/>
      <c r="M17" s="79"/>
    </row>
    <row r="18" spans="2:13" ht="6" customHeight="1">
      <c r="B18" s="81"/>
      <c r="C18" s="82"/>
      <c r="D18" s="107"/>
      <c r="E18" s="81"/>
      <c r="F18" s="119"/>
      <c r="G18" s="116"/>
      <c r="H18" s="49"/>
      <c r="I18" s="120"/>
      <c r="J18" s="66"/>
      <c r="K18" s="105"/>
      <c r="L18" s="133"/>
      <c r="M18" s="122"/>
    </row>
    <row r="19" spans="2:13" ht="18" customHeight="1">
      <c r="B19" s="81"/>
      <c r="C19" s="82" t="s">
        <v>52</v>
      </c>
      <c r="D19" s="107"/>
      <c r="E19" s="81"/>
      <c r="F19" s="84"/>
      <c r="G19" s="116" t="s">
        <v>65</v>
      </c>
      <c r="H19" s="49"/>
      <c r="I19" s="87"/>
      <c r="J19" s="66" t="s">
        <v>58</v>
      </c>
      <c r="K19" s="68">
        <v>2.49</v>
      </c>
      <c r="L19" s="117">
        <f>ROUND(2.49*I19,2)</f>
        <v>0</v>
      </c>
      <c r="M19" s="89" t="s">
        <v>57</v>
      </c>
    </row>
    <row r="20" spans="2:13" ht="6" customHeight="1">
      <c r="B20" s="81"/>
      <c r="C20" s="82"/>
      <c r="D20" s="107"/>
      <c r="E20" s="81"/>
      <c r="F20" s="119"/>
      <c r="G20" s="116"/>
      <c r="H20" s="49"/>
      <c r="I20" s="120"/>
      <c r="J20" s="66"/>
      <c r="K20" s="96"/>
      <c r="L20" s="133"/>
      <c r="M20" s="122"/>
    </row>
    <row r="21" spans="2:13" ht="6" customHeight="1">
      <c r="B21" s="98"/>
      <c r="C21" s="99"/>
      <c r="D21" s="101"/>
      <c r="E21" s="98"/>
      <c r="F21" s="102"/>
      <c r="G21" s="113"/>
      <c r="H21" s="57"/>
      <c r="I21" s="103"/>
      <c r="J21" s="55"/>
      <c r="K21" s="105"/>
      <c r="L21" s="134"/>
      <c r="M21" s="64"/>
    </row>
    <row r="22" spans="2:13" ht="18" customHeight="1">
      <c r="B22" s="81"/>
      <c r="C22" s="82" t="s">
        <v>54</v>
      </c>
      <c r="D22" s="107"/>
      <c r="E22" s="81"/>
      <c r="F22" s="84"/>
      <c r="G22" s="116" t="s">
        <v>65</v>
      </c>
      <c r="H22" s="49"/>
      <c r="I22" s="87"/>
      <c r="J22" s="66" t="s">
        <v>55</v>
      </c>
      <c r="K22" s="68">
        <v>0.36</v>
      </c>
      <c r="L22" s="117">
        <f>ROUND(I22*0.36,2)</f>
        <v>0</v>
      </c>
      <c r="M22" s="89" t="s">
        <v>57</v>
      </c>
    </row>
    <row r="23" spans="2:13" ht="6" customHeight="1">
      <c r="B23" s="90"/>
      <c r="C23" s="91"/>
      <c r="D23" s="108"/>
      <c r="E23" s="90"/>
      <c r="F23" s="93"/>
      <c r="G23" s="114"/>
      <c r="H23" s="108"/>
      <c r="I23" s="111"/>
      <c r="J23" s="70"/>
      <c r="K23" s="96"/>
      <c r="L23" s="111"/>
      <c r="M23" s="71"/>
    </row>
    <row r="24" spans="2:13" s="49" customFormat="1" ht="15.75" customHeight="1">
      <c r="B24" s="107"/>
      <c r="C24" s="82"/>
      <c r="D24" s="107"/>
      <c r="E24" s="107"/>
      <c r="F24" s="158" t="s">
        <v>15</v>
      </c>
      <c r="G24" s="158"/>
      <c r="H24" s="158"/>
      <c r="I24" s="158"/>
      <c r="J24" s="158"/>
      <c r="K24" s="158"/>
      <c r="L24" s="158"/>
      <c r="M24" s="158"/>
    </row>
    <row r="25" spans="2:13" ht="6" customHeight="1">
      <c r="B25" s="54"/>
      <c r="C25" s="55"/>
      <c r="D25" s="57"/>
      <c r="E25" s="54"/>
      <c r="F25" s="58"/>
      <c r="G25" s="113"/>
      <c r="H25" s="58"/>
      <c r="I25" s="60"/>
      <c r="J25" s="60"/>
      <c r="K25" s="62"/>
      <c r="L25" s="63"/>
      <c r="M25" s="64"/>
    </row>
    <row r="26" spans="2:13" ht="17.25">
      <c r="B26" s="86"/>
      <c r="C26" s="66"/>
      <c r="D26" s="49"/>
      <c r="E26" s="157" t="s">
        <v>43</v>
      </c>
      <c r="F26" s="155"/>
      <c r="G26" s="156"/>
      <c r="H26" s="155" t="s">
        <v>34</v>
      </c>
      <c r="I26" s="155"/>
      <c r="J26" s="155"/>
      <c r="K26" s="68" t="s">
        <v>44</v>
      </c>
      <c r="L26" s="155" t="s">
        <v>25</v>
      </c>
      <c r="M26" s="156"/>
    </row>
    <row r="27" spans="2:13" ht="6" customHeight="1">
      <c r="B27" s="86"/>
      <c r="C27" s="66"/>
      <c r="D27" s="49"/>
      <c r="E27" s="86"/>
      <c r="F27" s="85"/>
      <c r="G27" s="116"/>
      <c r="H27" s="85"/>
      <c r="I27" s="131"/>
      <c r="J27" s="131"/>
      <c r="K27" s="77"/>
      <c r="L27" s="132"/>
      <c r="M27" s="122"/>
    </row>
    <row r="28" spans="2:13" ht="6" customHeight="1">
      <c r="B28" s="98"/>
      <c r="C28" s="99"/>
      <c r="D28" s="101"/>
      <c r="E28" s="98"/>
      <c r="F28" s="102"/>
      <c r="G28" s="113"/>
      <c r="H28" s="57"/>
      <c r="I28" s="103"/>
      <c r="J28" s="57"/>
      <c r="K28" s="105"/>
      <c r="L28" s="115"/>
      <c r="M28" s="64"/>
    </row>
    <row r="29" spans="2:13" ht="18" customHeight="1">
      <c r="B29" s="81"/>
      <c r="C29" s="82" t="s">
        <v>33</v>
      </c>
      <c r="D29" s="107"/>
      <c r="E29" s="81"/>
      <c r="F29" s="84"/>
      <c r="G29" s="116" t="s">
        <v>65</v>
      </c>
      <c r="H29" s="49"/>
      <c r="I29" s="87"/>
      <c r="J29" s="66" t="s">
        <v>58</v>
      </c>
      <c r="K29" s="68">
        <v>2.32</v>
      </c>
      <c r="L29" s="117">
        <f>ROUND(I29*2.32,2)</f>
        <v>0</v>
      </c>
      <c r="M29" s="89" t="s">
        <v>57</v>
      </c>
    </row>
    <row r="30" spans="2:13" ht="6" customHeight="1">
      <c r="B30" s="90"/>
      <c r="C30" s="91"/>
      <c r="D30" s="108"/>
      <c r="E30" s="90"/>
      <c r="F30" s="93"/>
      <c r="G30" s="114"/>
      <c r="H30" s="72"/>
      <c r="I30" s="94"/>
      <c r="J30" s="70"/>
      <c r="K30" s="96"/>
      <c r="L30" s="118"/>
      <c r="M30" s="79"/>
    </row>
    <row r="31" spans="2:13" ht="6" customHeight="1">
      <c r="B31" s="81"/>
      <c r="C31" s="82"/>
      <c r="D31" s="107"/>
      <c r="E31" s="81"/>
      <c r="F31" s="119"/>
      <c r="G31" s="116"/>
      <c r="H31" s="49"/>
      <c r="I31" s="120"/>
      <c r="J31" s="66"/>
      <c r="K31" s="68"/>
      <c r="L31" s="121"/>
      <c r="M31" s="122"/>
    </row>
    <row r="32" spans="2:13" ht="18" customHeight="1">
      <c r="B32" s="81"/>
      <c r="C32" s="82" t="s">
        <v>66</v>
      </c>
      <c r="D32" s="107"/>
      <c r="E32" s="81"/>
      <c r="F32" s="84"/>
      <c r="G32" s="116" t="s">
        <v>65</v>
      </c>
      <c r="H32" s="49"/>
      <c r="I32" s="87"/>
      <c r="J32" s="66" t="s">
        <v>58</v>
      </c>
      <c r="K32" s="68">
        <v>2.58</v>
      </c>
      <c r="L32" s="117">
        <f>ROUND(I32*2.62,2)</f>
        <v>0</v>
      </c>
      <c r="M32" s="89" t="s">
        <v>57</v>
      </c>
    </row>
    <row r="33" spans="2:13" ht="6" customHeight="1">
      <c r="B33" s="90"/>
      <c r="C33" s="91"/>
      <c r="D33" s="108"/>
      <c r="E33" s="90"/>
      <c r="F33" s="93"/>
      <c r="G33" s="114"/>
      <c r="H33" s="72"/>
      <c r="I33" s="94"/>
      <c r="J33" s="72"/>
      <c r="K33" s="96"/>
      <c r="L33" s="118"/>
      <c r="M33" s="79"/>
    </row>
    <row r="34" ht="7.5" customHeight="1"/>
  </sheetData>
  <sheetProtection/>
  <mergeCells count="9">
    <mergeCell ref="B2:E2"/>
    <mergeCell ref="D3:F4"/>
    <mergeCell ref="L26:M26"/>
    <mergeCell ref="E7:G7"/>
    <mergeCell ref="H7:J7"/>
    <mergeCell ref="E26:G26"/>
    <mergeCell ref="H26:J26"/>
    <mergeCell ref="L7:M7"/>
    <mergeCell ref="F24:M24"/>
  </mergeCells>
  <hyperlinks>
    <hyperlink ref="B2" location="表紙!A1" display="表紙!A1"/>
  </hyperlinks>
  <printOptions/>
  <pageMargins left="0.75" right="0.75" top="1" bottom="1" header="0.5119444727897644" footer="0.5119444727897644"/>
  <pageSetup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defaultGridColor="0" zoomScaleSheetLayoutView="75" colorId="22" workbookViewId="0" topLeftCell="A1">
      <selection activeCell="K10" sqref="K10"/>
    </sheetView>
  </sheetViews>
  <sheetFormatPr defaultColWidth="9.00390625" defaultRowHeight="21" customHeight="1"/>
  <cols>
    <col min="1" max="1" width="2.125" style="46" customWidth="1"/>
    <col min="2" max="2" width="1.625" style="46" customWidth="1"/>
    <col min="3" max="3" width="10.25390625" style="47" bestFit="1" customWidth="1"/>
    <col min="4" max="5" width="1.625" style="46" customWidth="1"/>
    <col min="6" max="6" width="11.50390625" style="46" bestFit="1" customWidth="1"/>
    <col min="7" max="7" width="3.50390625" style="48" bestFit="1" customWidth="1"/>
    <col min="8" max="8" width="1.625" style="46" customWidth="1"/>
    <col min="9" max="9" width="16.125" style="46" bestFit="1" customWidth="1"/>
    <col min="10" max="10" width="4.50390625" style="46" bestFit="1" customWidth="1"/>
    <col min="11" max="11" width="6.00390625" style="48" bestFit="1" customWidth="1"/>
    <col min="12" max="12" width="14.625" style="46" bestFit="1" customWidth="1"/>
    <col min="13" max="13" width="3.50390625" style="46" bestFit="1" customWidth="1"/>
    <col min="14" max="14" width="2.125" style="46" customWidth="1"/>
    <col min="15" max="19" width="4.625" style="46" customWidth="1"/>
    <col min="20" max="256" width="9.00390625" style="46" customWidth="1"/>
  </cols>
  <sheetData>
    <row r="1" ht="17.25">
      <c r="A1" s="50"/>
    </row>
    <row r="2" spans="2:14" ht="18.75" customHeight="1">
      <c r="B2" s="154" t="s">
        <v>35</v>
      </c>
      <c r="C2" s="154"/>
      <c r="D2" s="154"/>
      <c r="E2" s="154"/>
      <c r="J2" s="52"/>
      <c r="K2" s="52"/>
      <c r="L2" s="52"/>
      <c r="M2" s="52"/>
      <c r="N2" s="52"/>
    </row>
    <row r="3" spans="2:14" ht="22.5">
      <c r="B3" s="51"/>
      <c r="C3" s="51"/>
      <c r="D3" s="153" t="s">
        <v>12</v>
      </c>
      <c r="E3" s="153"/>
      <c r="F3" s="153"/>
      <c r="I3" s="52"/>
      <c r="J3" s="52"/>
      <c r="L3" s="52"/>
      <c r="M3" s="52"/>
      <c r="N3" s="52"/>
    </row>
    <row r="4" spans="4:14" ht="19.5" customHeight="1">
      <c r="D4" s="153"/>
      <c r="E4" s="153"/>
      <c r="F4" s="153"/>
      <c r="G4" s="53" t="s">
        <v>14</v>
      </c>
      <c r="J4" s="52"/>
      <c r="K4" s="52"/>
      <c r="L4" s="52"/>
      <c r="M4" s="52"/>
      <c r="N4" s="52"/>
    </row>
    <row r="5" ht="7.5" customHeight="1"/>
    <row r="6" spans="2:13" ht="6" customHeight="1">
      <c r="B6" s="54"/>
      <c r="C6" s="55"/>
      <c r="D6" s="57"/>
      <c r="E6" s="54"/>
      <c r="F6" s="58"/>
      <c r="G6" s="113"/>
      <c r="H6" s="58"/>
      <c r="I6" s="60"/>
      <c r="J6" s="60"/>
      <c r="K6" s="62"/>
      <c r="L6" s="63"/>
      <c r="M6" s="64"/>
    </row>
    <row r="7" spans="2:13" s="47" customFormat="1" ht="17.25">
      <c r="B7" s="65"/>
      <c r="C7" s="66"/>
      <c r="D7" s="66"/>
      <c r="E7" s="157" t="s">
        <v>43</v>
      </c>
      <c r="F7" s="155"/>
      <c r="G7" s="156"/>
      <c r="H7" s="155" t="s">
        <v>34</v>
      </c>
      <c r="I7" s="155"/>
      <c r="J7" s="155"/>
      <c r="K7" s="68" t="s">
        <v>44</v>
      </c>
      <c r="L7" s="155" t="s">
        <v>25</v>
      </c>
      <c r="M7" s="156"/>
    </row>
    <row r="8" spans="2:13" ht="6" customHeight="1">
      <c r="B8" s="86"/>
      <c r="C8" s="66"/>
      <c r="D8" s="49"/>
      <c r="E8" s="86"/>
      <c r="F8" s="85"/>
      <c r="G8" s="116"/>
      <c r="H8" s="85"/>
      <c r="I8" s="131"/>
      <c r="J8" s="131"/>
      <c r="K8" s="77"/>
      <c r="L8" s="132"/>
      <c r="M8" s="122"/>
    </row>
    <row r="9" spans="2:13" ht="6" customHeight="1">
      <c r="B9" s="54"/>
      <c r="C9" s="55"/>
      <c r="D9" s="57"/>
      <c r="E9" s="54"/>
      <c r="F9" s="58"/>
      <c r="G9" s="113"/>
      <c r="H9" s="58"/>
      <c r="I9" s="60"/>
      <c r="J9" s="60"/>
      <c r="K9" s="62"/>
      <c r="L9" s="63"/>
      <c r="M9" s="64"/>
    </row>
    <row r="10" spans="2:13" ht="18" customHeight="1">
      <c r="B10" s="81"/>
      <c r="C10" s="82" t="s">
        <v>45</v>
      </c>
      <c r="D10" s="107"/>
      <c r="E10" s="81"/>
      <c r="F10" s="84"/>
      <c r="G10" s="116" t="s">
        <v>65</v>
      </c>
      <c r="H10" s="49"/>
      <c r="I10" s="87"/>
      <c r="J10" s="66" t="s">
        <v>50</v>
      </c>
      <c r="K10" s="68">
        <v>0.636</v>
      </c>
      <c r="L10" s="117">
        <f>ROUND(I10*0.717,2)</f>
        <v>0</v>
      </c>
      <c r="M10" s="89" t="s">
        <v>57</v>
      </c>
    </row>
    <row r="11" spans="2:13" ht="6" customHeight="1">
      <c r="B11" s="90"/>
      <c r="C11" s="91"/>
      <c r="D11" s="108"/>
      <c r="E11" s="90"/>
      <c r="F11" s="93"/>
      <c r="G11" s="114"/>
      <c r="H11" s="72"/>
      <c r="I11" s="94"/>
      <c r="J11" s="70"/>
      <c r="K11" s="96"/>
      <c r="L11" s="94"/>
      <c r="M11" s="71"/>
    </row>
    <row r="12" spans="2:13" ht="6" customHeight="1">
      <c r="B12" s="81"/>
      <c r="C12" s="82"/>
      <c r="D12" s="107"/>
      <c r="E12" s="81"/>
      <c r="F12" s="119"/>
      <c r="G12" s="116"/>
      <c r="H12" s="49"/>
      <c r="I12" s="120"/>
      <c r="J12" s="66"/>
      <c r="K12" s="105"/>
      <c r="L12" s="133"/>
      <c r="M12" s="122"/>
    </row>
    <row r="13" spans="2:13" ht="18" customHeight="1">
      <c r="B13" s="81"/>
      <c r="C13" s="82" t="s">
        <v>31</v>
      </c>
      <c r="D13" s="107"/>
      <c r="E13" s="81"/>
      <c r="F13" s="84"/>
      <c r="G13" s="116" t="s">
        <v>65</v>
      </c>
      <c r="H13" s="49"/>
      <c r="I13" s="87"/>
      <c r="J13" s="66" t="s">
        <v>55</v>
      </c>
      <c r="K13" s="68">
        <v>2.23</v>
      </c>
      <c r="L13" s="117">
        <f>ROUND(I13*2.33,2)</f>
        <v>0</v>
      </c>
      <c r="M13" s="89" t="s">
        <v>57</v>
      </c>
    </row>
    <row r="14" spans="2:13" ht="6" customHeight="1">
      <c r="B14" s="81"/>
      <c r="C14" s="82"/>
      <c r="D14" s="107"/>
      <c r="E14" s="81"/>
      <c r="F14" s="119"/>
      <c r="G14" s="116"/>
      <c r="H14" s="49"/>
      <c r="I14" s="120"/>
      <c r="J14" s="66"/>
      <c r="K14" s="96"/>
      <c r="L14" s="133"/>
      <c r="M14" s="122"/>
    </row>
    <row r="15" spans="2:13" ht="6" customHeight="1">
      <c r="B15" s="98"/>
      <c r="C15" s="99"/>
      <c r="D15" s="101"/>
      <c r="E15" s="98"/>
      <c r="F15" s="102"/>
      <c r="G15" s="113"/>
      <c r="H15" s="57"/>
      <c r="I15" s="103"/>
      <c r="J15" s="55"/>
      <c r="K15" s="105"/>
      <c r="L15" s="134"/>
      <c r="M15" s="64"/>
    </row>
    <row r="16" spans="2:13" ht="18" customHeight="1">
      <c r="B16" s="81"/>
      <c r="C16" s="82" t="s">
        <v>40</v>
      </c>
      <c r="D16" s="107"/>
      <c r="E16" s="81"/>
      <c r="F16" s="84"/>
      <c r="G16" s="116" t="s">
        <v>65</v>
      </c>
      <c r="H16" s="49"/>
      <c r="I16" s="87"/>
      <c r="J16" s="66" t="s">
        <v>55</v>
      </c>
      <c r="K16" s="110">
        <v>6</v>
      </c>
      <c r="L16" s="117">
        <f>ROUND(I16*6.6,2)</f>
        <v>0</v>
      </c>
      <c r="M16" s="89" t="s">
        <v>57</v>
      </c>
    </row>
    <row r="17" spans="2:13" ht="6" customHeight="1">
      <c r="B17" s="90"/>
      <c r="C17" s="91"/>
      <c r="D17" s="108"/>
      <c r="E17" s="90"/>
      <c r="F17" s="93"/>
      <c r="G17" s="114"/>
      <c r="H17" s="72"/>
      <c r="I17" s="94"/>
      <c r="J17" s="70"/>
      <c r="K17" s="96"/>
      <c r="L17" s="135"/>
      <c r="M17" s="79"/>
    </row>
    <row r="18" spans="2:13" ht="6" customHeight="1">
      <c r="B18" s="81"/>
      <c r="C18" s="82"/>
      <c r="D18" s="107"/>
      <c r="E18" s="81"/>
      <c r="F18" s="119"/>
      <c r="G18" s="116"/>
      <c r="H18" s="49"/>
      <c r="I18" s="120"/>
      <c r="J18" s="66"/>
      <c r="K18" s="105"/>
      <c r="L18" s="133"/>
      <c r="M18" s="122"/>
    </row>
    <row r="19" spans="2:13" ht="18" customHeight="1">
      <c r="B19" s="81"/>
      <c r="C19" s="82" t="s">
        <v>52</v>
      </c>
      <c r="D19" s="107"/>
      <c r="E19" s="81"/>
      <c r="F19" s="84"/>
      <c r="G19" s="116" t="s">
        <v>65</v>
      </c>
      <c r="H19" s="49"/>
      <c r="I19" s="87"/>
      <c r="J19" s="66" t="s">
        <v>58</v>
      </c>
      <c r="K19" s="68">
        <v>2.49</v>
      </c>
      <c r="L19" s="117">
        <f>ROUND(2.49*I19,2)</f>
        <v>0</v>
      </c>
      <c r="M19" s="89" t="s">
        <v>57</v>
      </c>
    </row>
    <row r="20" spans="2:13" ht="6" customHeight="1">
      <c r="B20" s="81"/>
      <c r="C20" s="82"/>
      <c r="D20" s="107"/>
      <c r="E20" s="81"/>
      <c r="F20" s="119"/>
      <c r="G20" s="116"/>
      <c r="H20" s="49"/>
      <c r="I20" s="120"/>
      <c r="J20" s="66"/>
      <c r="K20" s="96"/>
      <c r="L20" s="133"/>
      <c r="M20" s="122"/>
    </row>
    <row r="21" spans="2:13" ht="6" customHeight="1">
      <c r="B21" s="98"/>
      <c r="C21" s="99"/>
      <c r="D21" s="101"/>
      <c r="E21" s="98"/>
      <c r="F21" s="102"/>
      <c r="G21" s="113"/>
      <c r="H21" s="57"/>
      <c r="I21" s="103"/>
      <c r="J21" s="55"/>
      <c r="K21" s="105"/>
      <c r="L21" s="134"/>
      <c r="M21" s="64"/>
    </row>
    <row r="22" spans="2:13" ht="18" customHeight="1">
      <c r="B22" s="81"/>
      <c r="C22" s="82" t="s">
        <v>54</v>
      </c>
      <c r="D22" s="107"/>
      <c r="E22" s="81"/>
      <c r="F22" s="84"/>
      <c r="G22" s="116" t="s">
        <v>65</v>
      </c>
      <c r="H22" s="49"/>
      <c r="I22" s="87"/>
      <c r="J22" s="66" t="s">
        <v>55</v>
      </c>
      <c r="K22" s="68">
        <v>0.36</v>
      </c>
      <c r="L22" s="117">
        <f>ROUND(I22*0.36,2)</f>
        <v>0</v>
      </c>
      <c r="M22" s="89" t="s">
        <v>57</v>
      </c>
    </row>
    <row r="23" spans="2:13" ht="6" customHeight="1">
      <c r="B23" s="90"/>
      <c r="C23" s="91"/>
      <c r="D23" s="108"/>
      <c r="E23" s="90"/>
      <c r="F23" s="93"/>
      <c r="G23" s="114"/>
      <c r="H23" s="108"/>
      <c r="I23" s="111"/>
      <c r="J23" s="70"/>
      <c r="K23" s="96"/>
      <c r="L23" s="111"/>
      <c r="M23" s="71"/>
    </row>
    <row r="24" spans="2:13" s="49" customFormat="1" ht="15.75" customHeight="1">
      <c r="B24" s="107"/>
      <c r="C24" s="82"/>
      <c r="D24" s="107"/>
      <c r="E24" s="107"/>
      <c r="F24" s="158" t="s">
        <v>15</v>
      </c>
      <c r="G24" s="158"/>
      <c r="H24" s="158"/>
      <c r="I24" s="158"/>
      <c r="J24" s="158"/>
      <c r="K24" s="158"/>
      <c r="L24" s="158"/>
      <c r="M24" s="158"/>
    </row>
    <row r="25" spans="2:13" ht="6" customHeight="1">
      <c r="B25" s="54"/>
      <c r="C25" s="55"/>
      <c r="D25" s="57"/>
      <c r="E25" s="54"/>
      <c r="F25" s="58"/>
      <c r="G25" s="113"/>
      <c r="H25" s="58"/>
      <c r="I25" s="60"/>
      <c r="J25" s="60"/>
      <c r="K25" s="62"/>
      <c r="L25" s="63"/>
      <c r="M25" s="64"/>
    </row>
    <row r="26" spans="2:13" ht="17.25">
      <c r="B26" s="86"/>
      <c r="C26" s="66"/>
      <c r="D26" s="49"/>
      <c r="E26" s="157" t="s">
        <v>43</v>
      </c>
      <c r="F26" s="155"/>
      <c r="G26" s="156"/>
      <c r="H26" s="155" t="s">
        <v>34</v>
      </c>
      <c r="I26" s="155"/>
      <c r="J26" s="155"/>
      <c r="K26" s="68" t="s">
        <v>44</v>
      </c>
      <c r="L26" s="155" t="s">
        <v>25</v>
      </c>
      <c r="M26" s="156"/>
    </row>
    <row r="27" spans="2:13" ht="6" customHeight="1">
      <c r="B27" s="86"/>
      <c r="C27" s="66"/>
      <c r="D27" s="49"/>
      <c r="E27" s="86"/>
      <c r="F27" s="85"/>
      <c r="G27" s="116"/>
      <c r="H27" s="85"/>
      <c r="I27" s="131"/>
      <c r="J27" s="131"/>
      <c r="K27" s="77"/>
      <c r="L27" s="132"/>
      <c r="M27" s="122"/>
    </row>
    <row r="28" spans="2:13" ht="6" customHeight="1">
      <c r="B28" s="98"/>
      <c r="C28" s="99"/>
      <c r="D28" s="101"/>
      <c r="E28" s="98"/>
      <c r="F28" s="102"/>
      <c r="G28" s="113"/>
      <c r="H28" s="57"/>
      <c r="I28" s="103"/>
      <c r="J28" s="57"/>
      <c r="K28" s="105"/>
      <c r="L28" s="115"/>
      <c r="M28" s="64"/>
    </row>
    <row r="29" spans="2:13" ht="18" customHeight="1">
      <c r="B29" s="81"/>
      <c r="C29" s="82" t="s">
        <v>33</v>
      </c>
      <c r="D29" s="107"/>
      <c r="E29" s="81"/>
      <c r="F29" s="84"/>
      <c r="G29" s="116" t="s">
        <v>65</v>
      </c>
      <c r="H29" s="49"/>
      <c r="I29" s="87"/>
      <c r="J29" s="66" t="s">
        <v>58</v>
      </c>
      <c r="K29" s="68">
        <v>2.32</v>
      </c>
      <c r="L29" s="117">
        <f>ROUND(I29*2.32,2)</f>
        <v>0</v>
      </c>
      <c r="M29" s="89" t="s">
        <v>57</v>
      </c>
    </row>
    <row r="30" spans="2:13" ht="6" customHeight="1">
      <c r="B30" s="90"/>
      <c r="C30" s="91"/>
      <c r="D30" s="108"/>
      <c r="E30" s="90"/>
      <c r="F30" s="93"/>
      <c r="G30" s="114"/>
      <c r="H30" s="72"/>
      <c r="I30" s="94"/>
      <c r="J30" s="70"/>
      <c r="K30" s="96"/>
      <c r="L30" s="118"/>
      <c r="M30" s="79"/>
    </row>
    <row r="31" spans="2:13" ht="6" customHeight="1">
      <c r="B31" s="81"/>
      <c r="C31" s="82"/>
      <c r="D31" s="107"/>
      <c r="E31" s="81"/>
      <c r="F31" s="119"/>
      <c r="G31" s="116"/>
      <c r="H31" s="49"/>
      <c r="I31" s="120"/>
      <c r="J31" s="66"/>
      <c r="K31" s="68"/>
      <c r="L31" s="121"/>
      <c r="M31" s="122"/>
    </row>
    <row r="32" spans="2:13" ht="18" customHeight="1">
      <c r="B32" s="81"/>
      <c r="C32" s="82" t="s">
        <v>66</v>
      </c>
      <c r="D32" s="107"/>
      <c r="E32" s="81"/>
      <c r="F32" s="84"/>
      <c r="G32" s="116" t="s">
        <v>65</v>
      </c>
      <c r="H32" s="49"/>
      <c r="I32" s="87"/>
      <c r="J32" s="66" t="s">
        <v>58</v>
      </c>
      <c r="K32" s="68">
        <v>2.58</v>
      </c>
      <c r="L32" s="117">
        <f>ROUND(I32*2.62,2)</f>
        <v>0</v>
      </c>
      <c r="M32" s="89" t="s">
        <v>57</v>
      </c>
    </row>
    <row r="33" spans="2:13" ht="6" customHeight="1">
      <c r="B33" s="90"/>
      <c r="C33" s="91"/>
      <c r="D33" s="108"/>
      <c r="E33" s="90"/>
      <c r="F33" s="93"/>
      <c r="G33" s="114"/>
      <c r="H33" s="72"/>
      <c r="I33" s="94"/>
      <c r="J33" s="72"/>
      <c r="K33" s="96"/>
      <c r="L33" s="118"/>
      <c r="M33" s="79"/>
    </row>
    <row r="34" ht="7.5" customHeight="1"/>
  </sheetData>
  <sheetProtection/>
  <mergeCells count="9">
    <mergeCell ref="B2:E2"/>
    <mergeCell ref="D3:F4"/>
    <mergeCell ref="L26:M26"/>
    <mergeCell ref="E7:G7"/>
    <mergeCell ref="H7:J7"/>
    <mergeCell ref="E26:G26"/>
    <mergeCell ref="H26:J26"/>
    <mergeCell ref="L7:M7"/>
    <mergeCell ref="F24:M24"/>
  </mergeCells>
  <hyperlinks>
    <hyperlink ref="B2" location="表紙!A1" display="表紙!A1"/>
  </hyperlinks>
  <printOptions/>
  <pageMargins left="0.75" right="0.75" top="1" bottom="1" header="0.5119444727897644" footer="0.5119444727897644"/>
  <pageSetup fitToHeight="1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defaultGridColor="0" zoomScaleSheetLayoutView="75" colorId="22" workbookViewId="0" topLeftCell="A1">
      <selection activeCell="K10" sqref="K10"/>
    </sheetView>
  </sheetViews>
  <sheetFormatPr defaultColWidth="9.00390625" defaultRowHeight="21" customHeight="1"/>
  <cols>
    <col min="1" max="1" width="2.125" style="46" customWidth="1"/>
    <col min="2" max="2" width="1.625" style="46" customWidth="1"/>
    <col min="3" max="3" width="10.25390625" style="47" bestFit="1" customWidth="1"/>
    <col min="4" max="5" width="1.625" style="46" customWidth="1"/>
    <col min="6" max="6" width="11.50390625" style="46" bestFit="1" customWidth="1"/>
    <col min="7" max="7" width="3.50390625" style="48" bestFit="1" customWidth="1"/>
    <col min="8" max="8" width="1.625" style="46" customWidth="1"/>
    <col min="9" max="9" width="16.125" style="46" bestFit="1" customWidth="1"/>
    <col min="10" max="10" width="4.50390625" style="46" bestFit="1" customWidth="1"/>
    <col min="11" max="11" width="6.00390625" style="48" bestFit="1" customWidth="1"/>
    <col min="12" max="12" width="14.625" style="46" bestFit="1" customWidth="1"/>
    <col min="13" max="13" width="3.50390625" style="46" bestFit="1" customWidth="1"/>
    <col min="14" max="14" width="2.125" style="46" customWidth="1"/>
    <col min="15" max="19" width="4.625" style="46" customWidth="1"/>
    <col min="20" max="256" width="9.00390625" style="46" customWidth="1"/>
  </cols>
  <sheetData>
    <row r="1" ht="17.25">
      <c r="A1" s="50"/>
    </row>
    <row r="2" spans="2:14" ht="18.75" customHeight="1">
      <c r="B2" s="154" t="s">
        <v>35</v>
      </c>
      <c r="C2" s="154"/>
      <c r="D2" s="154"/>
      <c r="E2" s="154"/>
      <c r="J2" s="52"/>
      <c r="K2" s="52"/>
      <c r="L2" s="52"/>
      <c r="M2" s="52"/>
      <c r="N2" s="52"/>
    </row>
    <row r="3" spans="2:14" ht="22.5">
      <c r="B3" s="51"/>
      <c r="C3" s="51"/>
      <c r="D3" s="153" t="s">
        <v>13</v>
      </c>
      <c r="E3" s="153"/>
      <c r="F3" s="153"/>
      <c r="I3" s="52"/>
      <c r="J3" s="52"/>
      <c r="L3" s="52"/>
      <c r="M3" s="52"/>
      <c r="N3" s="52"/>
    </row>
    <row r="4" spans="4:14" ht="19.5" customHeight="1">
      <c r="D4" s="153"/>
      <c r="E4" s="153"/>
      <c r="F4" s="153"/>
      <c r="G4" s="53" t="s">
        <v>3</v>
      </c>
      <c r="J4" s="52"/>
      <c r="K4" s="52"/>
      <c r="L4" s="52"/>
      <c r="M4" s="52"/>
      <c r="N4" s="52"/>
    </row>
    <row r="5" ht="7.5" customHeight="1"/>
    <row r="6" spans="2:13" ht="6" customHeight="1">
      <c r="B6" s="54"/>
      <c r="C6" s="55"/>
      <c r="D6" s="57"/>
      <c r="E6" s="54"/>
      <c r="F6" s="58"/>
      <c r="G6" s="113"/>
      <c r="H6" s="58"/>
      <c r="I6" s="60"/>
      <c r="J6" s="60"/>
      <c r="K6" s="62"/>
      <c r="L6" s="63"/>
      <c r="M6" s="64"/>
    </row>
    <row r="7" spans="2:13" s="47" customFormat="1" ht="14.25" customHeight="1">
      <c r="B7" s="65"/>
      <c r="C7" s="66"/>
      <c r="D7" s="66"/>
      <c r="E7" s="157" t="s">
        <v>43</v>
      </c>
      <c r="F7" s="155"/>
      <c r="G7" s="156"/>
      <c r="H7" s="155" t="s">
        <v>34</v>
      </c>
      <c r="I7" s="155"/>
      <c r="J7" s="155"/>
      <c r="K7" s="68" t="s">
        <v>44</v>
      </c>
      <c r="L7" s="155" t="s">
        <v>25</v>
      </c>
      <c r="M7" s="156"/>
    </row>
    <row r="8" spans="2:13" ht="6" customHeight="1">
      <c r="B8" s="86"/>
      <c r="C8" s="66"/>
      <c r="D8" s="49"/>
      <c r="E8" s="86"/>
      <c r="F8" s="85"/>
      <c r="G8" s="116"/>
      <c r="H8" s="85"/>
      <c r="I8" s="131"/>
      <c r="J8" s="131"/>
      <c r="K8" s="77"/>
      <c r="L8" s="132"/>
      <c r="M8" s="122"/>
    </row>
    <row r="9" spans="2:13" ht="6" customHeight="1">
      <c r="B9" s="54"/>
      <c r="C9" s="55"/>
      <c r="D9" s="57"/>
      <c r="E9" s="54"/>
      <c r="F9" s="58"/>
      <c r="G9" s="113"/>
      <c r="H9" s="58"/>
      <c r="I9" s="60"/>
      <c r="J9" s="60"/>
      <c r="K9" s="62"/>
      <c r="L9" s="63"/>
      <c r="M9" s="64"/>
    </row>
    <row r="10" spans="2:13" ht="18" customHeight="1">
      <c r="B10" s="81"/>
      <c r="C10" s="82" t="s">
        <v>45</v>
      </c>
      <c r="D10" s="107"/>
      <c r="E10" s="81"/>
      <c r="F10" s="84"/>
      <c r="G10" s="116" t="s">
        <v>65</v>
      </c>
      <c r="H10" s="49"/>
      <c r="I10" s="87"/>
      <c r="J10" s="66" t="s">
        <v>50</v>
      </c>
      <c r="K10" s="68">
        <v>0.636</v>
      </c>
      <c r="L10" s="117">
        <f>ROUND(I10*0.717,2)</f>
        <v>0</v>
      </c>
      <c r="M10" s="89" t="s">
        <v>57</v>
      </c>
    </row>
    <row r="11" spans="2:13" ht="6" customHeight="1">
      <c r="B11" s="90"/>
      <c r="C11" s="91"/>
      <c r="D11" s="108"/>
      <c r="E11" s="90"/>
      <c r="F11" s="93"/>
      <c r="G11" s="114"/>
      <c r="H11" s="72"/>
      <c r="I11" s="94"/>
      <c r="J11" s="70"/>
      <c r="K11" s="96"/>
      <c r="L11" s="94"/>
      <c r="M11" s="71"/>
    </row>
    <row r="12" spans="2:13" ht="6" customHeight="1">
      <c r="B12" s="81"/>
      <c r="C12" s="82"/>
      <c r="D12" s="107"/>
      <c r="E12" s="81"/>
      <c r="F12" s="119"/>
      <c r="G12" s="116"/>
      <c r="H12" s="49"/>
      <c r="I12" s="120"/>
      <c r="J12" s="66"/>
      <c r="K12" s="105"/>
      <c r="L12" s="133"/>
      <c r="M12" s="122"/>
    </row>
    <row r="13" spans="2:13" ht="18" customHeight="1">
      <c r="B13" s="81"/>
      <c r="C13" s="82" t="s">
        <v>31</v>
      </c>
      <c r="D13" s="107"/>
      <c r="E13" s="81"/>
      <c r="F13" s="84"/>
      <c r="G13" s="116" t="s">
        <v>65</v>
      </c>
      <c r="H13" s="49"/>
      <c r="I13" s="87"/>
      <c r="J13" s="66" t="s">
        <v>55</v>
      </c>
      <c r="K13" s="68">
        <v>2.23</v>
      </c>
      <c r="L13" s="117">
        <f>ROUND(I13*2.33,2)</f>
        <v>0</v>
      </c>
      <c r="M13" s="89" t="s">
        <v>57</v>
      </c>
    </row>
    <row r="14" spans="2:13" ht="6" customHeight="1">
      <c r="B14" s="81"/>
      <c r="C14" s="82"/>
      <c r="D14" s="107"/>
      <c r="E14" s="81"/>
      <c r="F14" s="119"/>
      <c r="G14" s="116"/>
      <c r="H14" s="49"/>
      <c r="I14" s="120"/>
      <c r="J14" s="66"/>
      <c r="K14" s="96"/>
      <c r="L14" s="133"/>
      <c r="M14" s="122"/>
    </row>
    <row r="15" spans="2:13" ht="6" customHeight="1">
      <c r="B15" s="98"/>
      <c r="C15" s="99"/>
      <c r="D15" s="101"/>
      <c r="E15" s="98"/>
      <c r="F15" s="102"/>
      <c r="G15" s="113"/>
      <c r="H15" s="57"/>
      <c r="I15" s="103"/>
      <c r="J15" s="55"/>
      <c r="K15" s="105"/>
      <c r="L15" s="134"/>
      <c r="M15" s="64"/>
    </row>
    <row r="16" spans="2:13" ht="18" customHeight="1">
      <c r="B16" s="81"/>
      <c r="C16" s="82" t="s">
        <v>40</v>
      </c>
      <c r="D16" s="107"/>
      <c r="E16" s="81"/>
      <c r="F16" s="84"/>
      <c r="G16" s="116" t="s">
        <v>65</v>
      </c>
      <c r="H16" s="49"/>
      <c r="I16" s="87"/>
      <c r="J16" s="66" t="s">
        <v>55</v>
      </c>
      <c r="K16" s="110">
        <v>6</v>
      </c>
      <c r="L16" s="117">
        <f>ROUND(I16*6.6,2)</f>
        <v>0</v>
      </c>
      <c r="M16" s="89" t="s">
        <v>57</v>
      </c>
    </row>
    <row r="17" spans="2:13" ht="6" customHeight="1">
      <c r="B17" s="90"/>
      <c r="C17" s="91"/>
      <c r="D17" s="108"/>
      <c r="E17" s="90"/>
      <c r="F17" s="93"/>
      <c r="G17" s="114"/>
      <c r="H17" s="72"/>
      <c r="I17" s="94"/>
      <c r="J17" s="70"/>
      <c r="K17" s="96"/>
      <c r="L17" s="135"/>
      <c r="M17" s="79"/>
    </row>
    <row r="18" spans="2:13" ht="6" customHeight="1">
      <c r="B18" s="81"/>
      <c r="C18" s="82"/>
      <c r="D18" s="107"/>
      <c r="E18" s="81"/>
      <c r="F18" s="119"/>
      <c r="G18" s="116"/>
      <c r="H18" s="49"/>
      <c r="I18" s="120"/>
      <c r="J18" s="66"/>
      <c r="K18" s="105"/>
      <c r="L18" s="133"/>
      <c r="M18" s="122"/>
    </row>
    <row r="19" spans="2:13" ht="18" customHeight="1">
      <c r="B19" s="81"/>
      <c r="C19" s="82" t="s">
        <v>52</v>
      </c>
      <c r="D19" s="107"/>
      <c r="E19" s="81"/>
      <c r="F19" s="84"/>
      <c r="G19" s="116" t="s">
        <v>65</v>
      </c>
      <c r="H19" s="49"/>
      <c r="I19" s="87"/>
      <c r="J19" s="66" t="s">
        <v>58</v>
      </c>
      <c r="K19" s="68">
        <v>2.49</v>
      </c>
      <c r="L19" s="117">
        <f>ROUND(2.49*I19,2)</f>
        <v>0</v>
      </c>
      <c r="M19" s="89" t="s">
        <v>57</v>
      </c>
    </row>
    <row r="20" spans="2:13" ht="6" customHeight="1">
      <c r="B20" s="81"/>
      <c r="C20" s="82"/>
      <c r="D20" s="107"/>
      <c r="E20" s="81"/>
      <c r="F20" s="119"/>
      <c r="G20" s="116"/>
      <c r="H20" s="49"/>
      <c r="I20" s="120"/>
      <c r="J20" s="66"/>
      <c r="K20" s="96"/>
      <c r="L20" s="133"/>
      <c r="M20" s="122"/>
    </row>
    <row r="21" spans="2:13" ht="6" customHeight="1">
      <c r="B21" s="98"/>
      <c r="C21" s="99"/>
      <c r="D21" s="101"/>
      <c r="E21" s="98"/>
      <c r="F21" s="102"/>
      <c r="G21" s="113"/>
      <c r="H21" s="57"/>
      <c r="I21" s="103"/>
      <c r="J21" s="55"/>
      <c r="K21" s="105"/>
      <c r="L21" s="134"/>
      <c r="M21" s="64"/>
    </row>
    <row r="22" spans="2:13" ht="18" customHeight="1">
      <c r="B22" s="81"/>
      <c r="C22" s="82" t="s">
        <v>54</v>
      </c>
      <c r="D22" s="107"/>
      <c r="E22" s="81"/>
      <c r="F22" s="84"/>
      <c r="G22" s="116" t="s">
        <v>65</v>
      </c>
      <c r="H22" s="49"/>
      <c r="I22" s="87"/>
      <c r="J22" s="66" t="s">
        <v>55</v>
      </c>
      <c r="K22" s="68">
        <v>0.36</v>
      </c>
      <c r="L22" s="117">
        <f>ROUND(I22*0.36,2)</f>
        <v>0</v>
      </c>
      <c r="M22" s="89" t="s">
        <v>57</v>
      </c>
    </row>
    <row r="23" spans="2:13" ht="6" customHeight="1">
      <c r="B23" s="90"/>
      <c r="C23" s="91"/>
      <c r="D23" s="108"/>
      <c r="E23" s="90"/>
      <c r="F23" s="93"/>
      <c r="G23" s="114"/>
      <c r="H23" s="108"/>
      <c r="I23" s="111"/>
      <c r="J23" s="70"/>
      <c r="K23" s="96"/>
      <c r="L23" s="111"/>
      <c r="M23" s="71"/>
    </row>
    <row r="24" spans="2:13" s="49" customFormat="1" ht="15.75" customHeight="1">
      <c r="B24" s="107"/>
      <c r="C24" s="82"/>
      <c r="D24" s="107"/>
      <c r="E24" s="107"/>
      <c r="F24" s="158" t="s">
        <v>15</v>
      </c>
      <c r="G24" s="158"/>
      <c r="H24" s="158"/>
      <c r="I24" s="158"/>
      <c r="J24" s="158"/>
      <c r="K24" s="158"/>
      <c r="L24" s="158"/>
      <c r="M24" s="158"/>
    </row>
    <row r="25" spans="2:13" ht="6" customHeight="1">
      <c r="B25" s="54"/>
      <c r="C25" s="55"/>
      <c r="D25" s="57"/>
      <c r="E25" s="54"/>
      <c r="F25" s="58"/>
      <c r="G25" s="113"/>
      <c r="H25" s="58"/>
      <c r="I25" s="60"/>
      <c r="J25" s="60"/>
      <c r="K25" s="62"/>
      <c r="L25" s="63"/>
      <c r="M25" s="64"/>
    </row>
    <row r="26" spans="2:13" ht="17.25">
      <c r="B26" s="86"/>
      <c r="C26" s="66"/>
      <c r="D26" s="49"/>
      <c r="E26" s="157" t="s">
        <v>43</v>
      </c>
      <c r="F26" s="155"/>
      <c r="G26" s="156"/>
      <c r="H26" s="155" t="s">
        <v>34</v>
      </c>
      <c r="I26" s="155"/>
      <c r="J26" s="155"/>
      <c r="K26" s="68" t="s">
        <v>44</v>
      </c>
      <c r="L26" s="155" t="s">
        <v>25</v>
      </c>
      <c r="M26" s="156"/>
    </row>
    <row r="27" spans="2:13" ht="6" customHeight="1">
      <c r="B27" s="86"/>
      <c r="C27" s="66"/>
      <c r="D27" s="49"/>
      <c r="E27" s="86"/>
      <c r="F27" s="85"/>
      <c r="G27" s="116"/>
      <c r="H27" s="85"/>
      <c r="I27" s="131"/>
      <c r="J27" s="131"/>
      <c r="K27" s="77"/>
      <c r="L27" s="132"/>
      <c r="M27" s="122"/>
    </row>
    <row r="28" spans="2:13" ht="6" customHeight="1">
      <c r="B28" s="98"/>
      <c r="C28" s="99"/>
      <c r="D28" s="101"/>
      <c r="E28" s="98"/>
      <c r="F28" s="102"/>
      <c r="G28" s="113"/>
      <c r="H28" s="57"/>
      <c r="I28" s="103"/>
      <c r="J28" s="57"/>
      <c r="K28" s="105"/>
      <c r="L28" s="115"/>
      <c r="M28" s="64"/>
    </row>
    <row r="29" spans="2:13" ht="18" customHeight="1">
      <c r="B29" s="81"/>
      <c r="C29" s="82" t="s">
        <v>33</v>
      </c>
      <c r="D29" s="107"/>
      <c r="E29" s="81"/>
      <c r="F29" s="84"/>
      <c r="G29" s="116" t="s">
        <v>65</v>
      </c>
      <c r="H29" s="49"/>
      <c r="I29" s="87"/>
      <c r="J29" s="66" t="s">
        <v>58</v>
      </c>
      <c r="K29" s="68">
        <v>2.32</v>
      </c>
      <c r="L29" s="117">
        <f>ROUND(I29*2.32,2)</f>
        <v>0</v>
      </c>
      <c r="M29" s="89" t="s">
        <v>57</v>
      </c>
    </row>
    <row r="30" spans="2:13" ht="6" customHeight="1">
      <c r="B30" s="90"/>
      <c r="C30" s="91"/>
      <c r="D30" s="108"/>
      <c r="E30" s="90"/>
      <c r="F30" s="93"/>
      <c r="G30" s="114"/>
      <c r="H30" s="72"/>
      <c r="I30" s="94"/>
      <c r="J30" s="70"/>
      <c r="K30" s="96"/>
      <c r="L30" s="118"/>
      <c r="M30" s="79"/>
    </row>
    <row r="31" spans="2:13" ht="6" customHeight="1">
      <c r="B31" s="81"/>
      <c r="C31" s="82"/>
      <c r="D31" s="107"/>
      <c r="E31" s="81"/>
      <c r="F31" s="119"/>
      <c r="G31" s="116"/>
      <c r="H31" s="49"/>
      <c r="I31" s="120"/>
      <c r="J31" s="66"/>
      <c r="K31" s="68"/>
      <c r="L31" s="121"/>
      <c r="M31" s="122"/>
    </row>
    <row r="32" spans="2:13" ht="18" customHeight="1">
      <c r="B32" s="81"/>
      <c r="C32" s="82" t="s">
        <v>66</v>
      </c>
      <c r="D32" s="107"/>
      <c r="E32" s="81"/>
      <c r="F32" s="84"/>
      <c r="G32" s="116" t="s">
        <v>65</v>
      </c>
      <c r="H32" s="49"/>
      <c r="I32" s="87"/>
      <c r="J32" s="66" t="s">
        <v>58</v>
      </c>
      <c r="K32" s="68">
        <v>2.58</v>
      </c>
      <c r="L32" s="117">
        <f>ROUND(I32*2.62,2)</f>
        <v>0</v>
      </c>
      <c r="M32" s="89" t="s">
        <v>57</v>
      </c>
    </row>
    <row r="33" spans="2:13" ht="6" customHeight="1">
      <c r="B33" s="90"/>
      <c r="C33" s="91"/>
      <c r="D33" s="108"/>
      <c r="E33" s="90"/>
      <c r="F33" s="93"/>
      <c r="G33" s="114"/>
      <c r="H33" s="72"/>
      <c r="I33" s="94"/>
      <c r="J33" s="72"/>
      <c r="K33" s="96"/>
      <c r="L33" s="118"/>
      <c r="M33" s="79"/>
    </row>
    <row r="34" ht="7.5" customHeight="1"/>
  </sheetData>
  <sheetProtection/>
  <mergeCells count="9">
    <mergeCell ref="B2:E2"/>
    <mergeCell ref="D3:F4"/>
    <mergeCell ref="L26:M26"/>
    <mergeCell ref="E7:G7"/>
    <mergeCell ref="H7:J7"/>
    <mergeCell ref="E26:G26"/>
    <mergeCell ref="H26:J26"/>
    <mergeCell ref="L7:M7"/>
    <mergeCell ref="F24:M24"/>
  </mergeCells>
  <hyperlinks>
    <hyperlink ref="B2" location="表紙!A1" display="表紙!A1"/>
  </hyperlinks>
  <printOptions/>
  <pageMargins left="0.75" right="0.75" top="1" bottom="1" header="0.5119444727897644" footer="0.5119444727897644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defaultGridColor="0" zoomScaleSheetLayoutView="75" colorId="22" workbookViewId="0" topLeftCell="A1">
      <selection activeCell="K10" sqref="K10"/>
    </sheetView>
  </sheetViews>
  <sheetFormatPr defaultColWidth="9.00390625" defaultRowHeight="21" customHeight="1"/>
  <cols>
    <col min="1" max="1" width="2.125" style="46" customWidth="1"/>
    <col min="2" max="2" width="1.625" style="46" customWidth="1"/>
    <col min="3" max="3" width="10.25390625" style="47" bestFit="1" customWidth="1"/>
    <col min="4" max="5" width="1.625" style="46" customWidth="1"/>
    <col min="6" max="6" width="11.50390625" style="46" bestFit="1" customWidth="1"/>
    <col min="7" max="7" width="3.50390625" style="48" bestFit="1" customWidth="1"/>
    <col min="8" max="8" width="1.625" style="46" customWidth="1"/>
    <col min="9" max="9" width="16.125" style="46" bestFit="1" customWidth="1"/>
    <col min="10" max="10" width="4.50390625" style="46" bestFit="1" customWidth="1"/>
    <col min="11" max="11" width="6.00390625" style="48" bestFit="1" customWidth="1"/>
    <col min="12" max="12" width="14.625" style="46" bestFit="1" customWidth="1"/>
    <col min="13" max="13" width="3.50390625" style="46" bestFit="1" customWidth="1"/>
    <col min="14" max="14" width="2.125" style="46" customWidth="1"/>
    <col min="15" max="19" width="4.625" style="46" customWidth="1"/>
    <col min="20" max="256" width="9.00390625" style="46" customWidth="1"/>
  </cols>
  <sheetData>
    <row r="1" ht="17.25">
      <c r="A1" s="50"/>
    </row>
    <row r="2" spans="2:14" ht="18.75" customHeight="1">
      <c r="B2" s="154" t="s">
        <v>35</v>
      </c>
      <c r="C2" s="154"/>
      <c r="D2" s="154"/>
      <c r="E2" s="154"/>
      <c r="J2" s="52"/>
      <c r="K2" s="52"/>
      <c r="L2" s="52"/>
      <c r="M2" s="52"/>
      <c r="N2" s="52"/>
    </row>
    <row r="3" spans="2:14" ht="22.5">
      <c r="B3" s="51"/>
      <c r="C3" s="51"/>
      <c r="D3" s="153" t="s">
        <v>26</v>
      </c>
      <c r="E3" s="153"/>
      <c r="F3" s="153"/>
      <c r="I3" s="52"/>
      <c r="J3" s="52"/>
      <c r="L3" s="52"/>
      <c r="M3" s="52"/>
      <c r="N3" s="52"/>
    </row>
    <row r="4" spans="4:14" ht="19.5" customHeight="1">
      <c r="D4" s="153"/>
      <c r="E4" s="153"/>
      <c r="F4" s="153"/>
      <c r="G4" s="53" t="s">
        <v>0</v>
      </c>
      <c r="J4" s="52"/>
      <c r="K4" s="52"/>
      <c r="L4" s="52"/>
      <c r="M4" s="52"/>
      <c r="N4" s="52"/>
    </row>
    <row r="5" ht="7.5" customHeight="1"/>
    <row r="6" spans="2:13" ht="6" customHeight="1">
      <c r="B6" s="54"/>
      <c r="C6" s="55"/>
      <c r="D6" s="57"/>
      <c r="E6" s="54"/>
      <c r="F6" s="58"/>
      <c r="G6" s="113"/>
      <c r="H6" s="58"/>
      <c r="I6" s="60"/>
      <c r="J6" s="60"/>
      <c r="K6" s="62"/>
      <c r="L6" s="63"/>
      <c r="M6" s="64"/>
    </row>
    <row r="7" spans="2:13" s="47" customFormat="1" ht="14.25" customHeight="1">
      <c r="B7" s="65"/>
      <c r="C7" s="66"/>
      <c r="D7" s="66"/>
      <c r="E7" s="157" t="s">
        <v>43</v>
      </c>
      <c r="F7" s="155"/>
      <c r="G7" s="156"/>
      <c r="H7" s="155" t="s">
        <v>34</v>
      </c>
      <c r="I7" s="155"/>
      <c r="J7" s="155"/>
      <c r="K7" s="68" t="s">
        <v>44</v>
      </c>
      <c r="L7" s="155" t="s">
        <v>25</v>
      </c>
      <c r="M7" s="156"/>
    </row>
    <row r="8" spans="2:13" ht="6" customHeight="1">
      <c r="B8" s="86"/>
      <c r="C8" s="66"/>
      <c r="D8" s="49"/>
      <c r="E8" s="86"/>
      <c r="F8" s="85"/>
      <c r="G8" s="116"/>
      <c r="H8" s="85"/>
      <c r="I8" s="131"/>
      <c r="J8" s="131"/>
      <c r="K8" s="77"/>
      <c r="L8" s="132"/>
      <c r="M8" s="122"/>
    </row>
    <row r="9" spans="2:13" ht="6" customHeight="1">
      <c r="B9" s="54"/>
      <c r="C9" s="55"/>
      <c r="D9" s="57"/>
      <c r="E9" s="54"/>
      <c r="F9" s="58"/>
      <c r="G9" s="113"/>
      <c r="H9" s="58"/>
      <c r="I9" s="60"/>
      <c r="J9" s="60"/>
      <c r="K9" s="62"/>
      <c r="L9" s="63"/>
      <c r="M9" s="64"/>
    </row>
    <row r="10" spans="2:13" ht="18" customHeight="1">
      <c r="B10" s="81"/>
      <c r="C10" s="82" t="s">
        <v>45</v>
      </c>
      <c r="D10" s="107"/>
      <c r="E10" s="81"/>
      <c r="F10" s="84"/>
      <c r="G10" s="116" t="s">
        <v>65</v>
      </c>
      <c r="H10" s="49"/>
      <c r="I10" s="87"/>
      <c r="J10" s="66" t="s">
        <v>50</v>
      </c>
      <c r="K10" s="68">
        <v>0.636</v>
      </c>
      <c r="L10" s="117">
        <f>ROUND(I10*0.717,2)</f>
        <v>0</v>
      </c>
      <c r="M10" s="89" t="s">
        <v>57</v>
      </c>
    </row>
    <row r="11" spans="2:13" ht="6" customHeight="1">
      <c r="B11" s="90"/>
      <c r="C11" s="91"/>
      <c r="D11" s="108"/>
      <c r="E11" s="90"/>
      <c r="F11" s="93"/>
      <c r="G11" s="114"/>
      <c r="H11" s="72"/>
      <c r="I11" s="94"/>
      <c r="J11" s="70"/>
      <c r="K11" s="96"/>
      <c r="L11" s="94"/>
      <c r="M11" s="71"/>
    </row>
    <row r="12" spans="2:13" ht="6" customHeight="1">
      <c r="B12" s="81"/>
      <c r="C12" s="82"/>
      <c r="D12" s="107"/>
      <c r="E12" s="81"/>
      <c r="F12" s="119"/>
      <c r="G12" s="116"/>
      <c r="H12" s="49"/>
      <c r="I12" s="120"/>
      <c r="J12" s="66"/>
      <c r="K12" s="105"/>
      <c r="L12" s="133"/>
      <c r="M12" s="122"/>
    </row>
    <row r="13" spans="2:13" ht="18" customHeight="1">
      <c r="B13" s="81"/>
      <c r="C13" s="82" t="s">
        <v>31</v>
      </c>
      <c r="D13" s="107"/>
      <c r="E13" s="81"/>
      <c r="F13" s="84"/>
      <c r="G13" s="116" t="s">
        <v>65</v>
      </c>
      <c r="H13" s="49"/>
      <c r="I13" s="87"/>
      <c r="J13" s="66" t="s">
        <v>55</v>
      </c>
      <c r="K13" s="68">
        <v>2.23</v>
      </c>
      <c r="L13" s="117">
        <f>ROUND(I13*2.33,2)</f>
        <v>0</v>
      </c>
      <c r="M13" s="89" t="s">
        <v>57</v>
      </c>
    </row>
    <row r="14" spans="2:13" ht="6" customHeight="1">
      <c r="B14" s="81"/>
      <c r="C14" s="82"/>
      <c r="D14" s="107"/>
      <c r="E14" s="81"/>
      <c r="F14" s="119"/>
      <c r="G14" s="116"/>
      <c r="H14" s="49"/>
      <c r="I14" s="120"/>
      <c r="J14" s="66"/>
      <c r="K14" s="96"/>
      <c r="L14" s="133"/>
      <c r="M14" s="122"/>
    </row>
    <row r="15" spans="2:13" ht="6" customHeight="1">
      <c r="B15" s="98"/>
      <c r="C15" s="99"/>
      <c r="D15" s="101"/>
      <c r="E15" s="98"/>
      <c r="F15" s="102"/>
      <c r="G15" s="113"/>
      <c r="H15" s="57"/>
      <c r="I15" s="103"/>
      <c r="J15" s="55"/>
      <c r="K15" s="105"/>
      <c r="L15" s="134"/>
      <c r="M15" s="64"/>
    </row>
    <row r="16" spans="2:13" ht="18" customHeight="1">
      <c r="B16" s="81"/>
      <c r="C16" s="82" t="s">
        <v>40</v>
      </c>
      <c r="D16" s="107"/>
      <c r="E16" s="81"/>
      <c r="F16" s="84"/>
      <c r="G16" s="116" t="s">
        <v>65</v>
      </c>
      <c r="H16" s="49"/>
      <c r="I16" s="87"/>
      <c r="J16" s="66" t="s">
        <v>55</v>
      </c>
      <c r="K16" s="110">
        <v>6</v>
      </c>
      <c r="L16" s="117">
        <f>ROUND(I16*6.6,2)</f>
        <v>0</v>
      </c>
      <c r="M16" s="89" t="s">
        <v>57</v>
      </c>
    </row>
    <row r="17" spans="2:13" ht="6" customHeight="1">
      <c r="B17" s="90"/>
      <c r="C17" s="91"/>
      <c r="D17" s="108"/>
      <c r="E17" s="90"/>
      <c r="F17" s="93"/>
      <c r="G17" s="114"/>
      <c r="H17" s="72"/>
      <c r="I17" s="94"/>
      <c r="J17" s="70"/>
      <c r="K17" s="96"/>
      <c r="L17" s="135"/>
      <c r="M17" s="79"/>
    </row>
    <row r="18" spans="2:13" ht="6" customHeight="1">
      <c r="B18" s="81"/>
      <c r="C18" s="82"/>
      <c r="D18" s="107"/>
      <c r="E18" s="81"/>
      <c r="F18" s="119"/>
      <c r="G18" s="116"/>
      <c r="H18" s="49"/>
      <c r="I18" s="120"/>
      <c r="J18" s="66"/>
      <c r="K18" s="105"/>
      <c r="L18" s="133"/>
      <c r="M18" s="122"/>
    </row>
    <row r="19" spans="2:13" ht="18" customHeight="1">
      <c r="B19" s="81"/>
      <c r="C19" s="82" t="s">
        <v>52</v>
      </c>
      <c r="D19" s="107"/>
      <c r="E19" s="81"/>
      <c r="F19" s="84"/>
      <c r="G19" s="116" t="s">
        <v>65</v>
      </c>
      <c r="H19" s="49"/>
      <c r="I19" s="87"/>
      <c r="J19" s="66" t="s">
        <v>58</v>
      </c>
      <c r="K19" s="68">
        <v>2.49</v>
      </c>
      <c r="L19" s="117">
        <f>ROUND(2.49*I19,2)</f>
        <v>0</v>
      </c>
      <c r="M19" s="89" t="s">
        <v>57</v>
      </c>
    </row>
    <row r="20" spans="2:13" ht="6" customHeight="1">
      <c r="B20" s="81"/>
      <c r="C20" s="82"/>
      <c r="D20" s="107"/>
      <c r="E20" s="81"/>
      <c r="F20" s="119"/>
      <c r="G20" s="116"/>
      <c r="H20" s="49"/>
      <c r="I20" s="120"/>
      <c r="J20" s="66"/>
      <c r="K20" s="96"/>
      <c r="L20" s="133"/>
      <c r="M20" s="122"/>
    </row>
    <row r="21" spans="2:13" ht="6" customHeight="1">
      <c r="B21" s="98"/>
      <c r="C21" s="99"/>
      <c r="D21" s="101"/>
      <c r="E21" s="98"/>
      <c r="F21" s="102"/>
      <c r="G21" s="113"/>
      <c r="H21" s="57"/>
      <c r="I21" s="103"/>
      <c r="J21" s="55"/>
      <c r="K21" s="105"/>
      <c r="L21" s="134"/>
      <c r="M21" s="64"/>
    </row>
    <row r="22" spans="2:13" ht="18" customHeight="1">
      <c r="B22" s="81"/>
      <c r="C22" s="82" t="s">
        <v>54</v>
      </c>
      <c r="D22" s="107"/>
      <c r="E22" s="81"/>
      <c r="F22" s="84"/>
      <c r="G22" s="116" t="s">
        <v>65</v>
      </c>
      <c r="H22" s="49"/>
      <c r="I22" s="87"/>
      <c r="J22" s="66" t="s">
        <v>55</v>
      </c>
      <c r="K22" s="68">
        <v>0.36</v>
      </c>
      <c r="L22" s="117">
        <f>ROUND(I22*0.36,2)</f>
        <v>0</v>
      </c>
      <c r="M22" s="89" t="s">
        <v>57</v>
      </c>
    </row>
    <row r="23" spans="2:13" ht="6" customHeight="1">
      <c r="B23" s="90"/>
      <c r="C23" s="91"/>
      <c r="D23" s="108"/>
      <c r="E23" s="90"/>
      <c r="F23" s="93"/>
      <c r="G23" s="114"/>
      <c r="H23" s="108"/>
      <c r="I23" s="111"/>
      <c r="J23" s="70"/>
      <c r="K23" s="96"/>
      <c r="L23" s="111"/>
      <c r="M23" s="71"/>
    </row>
    <row r="24" spans="2:13" s="49" customFormat="1" ht="15.75" customHeight="1">
      <c r="B24" s="107"/>
      <c r="C24" s="82"/>
      <c r="D24" s="107"/>
      <c r="E24" s="107"/>
      <c r="F24" s="158" t="s">
        <v>15</v>
      </c>
      <c r="G24" s="158"/>
      <c r="H24" s="158"/>
      <c r="I24" s="158"/>
      <c r="J24" s="158"/>
      <c r="K24" s="158"/>
      <c r="L24" s="158"/>
      <c r="M24" s="158"/>
    </row>
    <row r="25" spans="2:13" ht="6" customHeight="1">
      <c r="B25" s="54"/>
      <c r="C25" s="55"/>
      <c r="D25" s="57"/>
      <c r="E25" s="54"/>
      <c r="F25" s="58"/>
      <c r="G25" s="113"/>
      <c r="H25" s="58"/>
      <c r="I25" s="60"/>
      <c r="J25" s="60"/>
      <c r="K25" s="62"/>
      <c r="L25" s="63"/>
      <c r="M25" s="64"/>
    </row>
    <row r="26" spans="2:13" ht="17.25">
      <c r="B26" s="86"/>
      <c r="C26" s="66"/>
      <c r="D26" s="49"/>
      <c r="E26" s="157" t="s">
        <v>43</v>
      </c>
      <c r="F26" s="155"/>
      <c r="G26" s="156"/>
      <c r="H26" s="155" t="s">
        <v>34</v>
      </c>
      <c r="I26" s="155"/>
      <c r="J26" s="155"/>
      <c r="K26" s="68" t="s">
        <v>44</v>
      </c>
      <c r="L26" s="155" t="s">
        <v>25</v>
      </c>
      <c r="M26" s="156"/>
    </row>
    <row r="27" spans="2:13" ht="6" customHeight="1">
      <c r="B27" s="86"/>
      <c r="C27" s="66"/>
      <c r="D27" s="49"/>
      <c r="E27" s="86"/>
      <c r="F27" s="85"/>
      <c r="G27" s="116"/>
      <c r="H27" s="85"/>
      <c r="I27" s="131"/>
      <c r="J27" s="131"/>
      <c r="K27" s="77"/>
      <c r="L27" s="132"/>
      <c r="M27" s="122"/>
    </row>
    <row r="28" spans="2:13" ht="6" customHeight="1">
      <c r="B28" s="98"/>
      <c r="C28" s="99"/>
      <c r="D28" s="101"/>
      <c r="E28" s="98"/>
      <c r="F28" s="102"/>
      <c r="G28" s="113"/>
      <c r="H28" s="57"/>
      <c r="I28" s="103"/>
      <c r="J28" s="57"/>
      <c r="K28" s="105"/>
      <c r="L28" s="115"/>
      <c r="M28" s="64"/>
    </row>
    <row r="29" spans="2:13" ht="18" customHeight="1">
      <c r="B29" s="81"/>
      <c r="C29" s="82" t="s">
        <v>33</v>
      </c>
      <c r="D29" s="107"/>
      <c r="E29" s="81"/>
      <c r="F29" s="84"/>
      <c r="G29" s="116" t="s">
        <v>65</v>
      </c>
      <c r="H29" s="49"/>
      <c r="I29" s="87"/>
      <c r="J29" s="66" t="s">
        <v>58</v>
      </c>
      <c r="K29" s="68">
        <v>2.32</v>
      </c>
      <c r="L29" s="117">
        <f>ROUND(I29*2.32,2)</f>
        <v>0</v>
      </c>
      <c r="M29" s="89" t="s">
        <v>57</v>
      </c>
    </row>
    <row r="30" spans="2:13" ht="6" customHeight="1">
      <c r="B30" s="90"/>
      <c r="C30" s="91"/>
      <c r="D30" s="108"/>
      <c r="E30" s="90"/>
      <c r="F30" s="93"/>
      <c r="G30" s="114"/>
      <c r="H30" s="72"/>
      <c r="I30" s="94"/>
      <c r="J30" s="70"/>
      <c r="K30" s="96"/>
      <c r="L30" s="118"/>
      <c r="M30" s="79"/>
    </row>
    <row r="31" spans="2:13" ht="6" customHeight="1">
      <c r="B31" s="81"/>
      <c r="C31" s="82"/>
      <c r="D31" s="107"/>
      <c r="E31" s="81"/>
      <c r="F31" s="119"/>
      <c r="G31" s="116"/>
      <c r="H31" s="49"/>
      <c r="I31" s="120"/>
      <c r="J31" s="66"/>
      <c r="K31" s="68"/>
      <c r="L31" s="121"/>
      <c r="M31" s="122"/>
    </row>
    <row r="32" spans="2:13" ht="18" customHeight="1">
      <c r="B32" s="81"/>
      <c r="C32" s="82" t="s">
        <v>66</v>
      </c>
      <c r="D32" s="107"/>
      <c r="E32" s="81"/>
      <c r="F32" s="84"/>
      <c r="G32" s="116" t="s">
        <v>65</v>
      </c>
      <c r="H32" s="49"/>
      <c r="I32" s="87"/>
      <c r="J32" s="66" t="s">
        <v>58</v>
      </c>
      <c r="K32" s="68">
        <v>2.58</v>
      </c>
      <c r="L32" s="117">
        <f>ROUND(I32*2.62,2)</f>
        <v>0</v>
      </c>
      <c r="M32" s="89" t="s">
        <v>57</v>
      </c>
    </row>
    <row r="33" spans="2:13" ht="6" customHeight="1">
      <c r="B33" s="90"/>
      <c r="C33" s="91"/>
      <c r="D33" s="108"/>
      <c r="E33" s="90"/>
      <c r="F33" s="93"/>
      <c r="G33" s="114"/>
      <c r="H33" s="72"/>
      <c r="I33" s="94"/>
      <c r="J33" s="72"/>
      <c r="K33" s="96"/>
      <c r="L33" s="118"/>
      <c r="M33" s="79"/>
    </row>
    <row r="34" ht="7.5" customHeight="1"/>
  </sheetData>
  <sheetProtection/>
  <mergeCells count="9">
    <mergeCell ref="B2:E2"/>
    <mergeCell ref="D3:F4"/>
    <mergeCell ref="L26:M26"/>
    <mergeCell ref="E7:G7"/>
    <mergeCell ref="H7:J7"/>
    <mergeCell ref="E26:G26"/>
    <mergeCell ref="H26:J26"/>
    <mergeCell ref="L7:M7"/>
    <mergeCell ref="F24:M24"/>
  </mergeCells>
  <hyperlinks>
    <hyperlink ref="B2" location="表紙!A1" display="表紙!A1"/>
  </hyperlinks>
  <printOptions/>
  <pageMargins left="0.75" right="0.75" top="1" bottom="1" header="0.5119444727897644" footer="0.5119444727897644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defaultGridColor="0" zoomScaleSheetLayoutView="75" colorId="22" workbookViewId="0" topLeftCell="A1">
      <selection activeCell="K10" sqref="K10"/>
    </sheetView>
  </sheetViews>
  <sheetFormatPr defaultColWidth="9.00390625" defaultRowHeight="21" customHeight="1"/>
  <cols>
    <col min="1" max="1" width="2.125" style="46" customWidth="1"/>
    <col min="2" max="2" width="1.625" style="46" customWidth="1"/>
    <col min="3" max="3" width="10.25390625" style="47" bestFit="1" customWidth="1"/>
    <col min="4" max="5" width="1.625" style="46" customWidth="1"/>
    <col min="6" max="6" width="11.50390625" style="46" bestFit="1" customWidth="1"/>
    <col min="7" max="7" width="3.50390625" style="48" bestFit="1" customWidth="1"/>
    <col min="8" max="8" width="1.625" style="46" customWidth="1"/>
    <col min="9" max="9" width="16.125" style="46" bestFit="1" customWidth="1"/>
    <col min="10" max="10" width="4.50390625" style="46" bestFit="1" customWidth="1"/>
    <col min="11" max="11" width="6.00390625" style="48" bestFit="1" customWidth="1"/>
    <col min="12" max="12" width="14.625" style="46" bestFit="1" customWidth="1"/>
    <col min="13" max="13" width="3.50390625" style="46" bestFit="1" customWidth="1"/>
    <col min="14" max="14" width="2.125" style="46" customWidth="1"/>
    <col min="15" max="19" width="4.625" style="46" customWidth="1"/>
    <col min="20" max="256" width="9.00390625" style="46" customWidth="1"/>
  </cols>
  <sheetData>
    <row r="1" ht="17.25">
      <c r="A1" s="50"/>
    </row>
    <row r="2" spans="2:14" ht="18.75" customHeight="1">
      <c r="B2" s="154" t="s">
        <v>35</v>
      </c>
      <c r="C2" s="154"/>
      <c r="D2" s="154"/>
      <c r="E2" s="154"/>
      <c r="J2" s="52"/>
      <c r="K2" s="52"/>
      <c r="L2" s="52"/>
      <c r="M2" s="52"/>
      <c r="N2" s="52"/>
    </row>
    <row r="3" spans="2:14" ht="22.5">
      <c r="B3" s="51"/>
      <c r="C3" s="51"/>
      <c r="D3" s="153" t="s">
        <v>28</v>
      </c>
      <c r="E3" s="153"/>
      <c r="F3" s="153"/>
      <c r="I3" s="52"/>
      <c r="J3" s="52"/>
      <c r="L3" s="52"/>
      <c r="M3" s="52"/>
      <c r="N3" s="52"/>
    </row>
    <row r="4" spans="4:14" ht="19.5" customHeight="1">
      <c r="D4" s="153"/>
      <c r="E4" s="153"/>
      <c r="F4" s="153"/>
      <c r="G4" s="53" t="s">
        <v>76</v>
      </c>
      <c r="J4" s="52"/>
      <c r="K4" s="52"/>
      <c r="L4" s="52"/>
      <c r="M4" s="52"/>
      <c r="N4" s="52"/>
    </row>
    <row r="5" ht="7.5" customHeight="1"/>
    <row r="6" spans="2:13" ht="6" customHeight="1">
      <c r="B6" s="54"/>
      <c r="C6" s="55"/>
      <c r="D6" s="57"/>
      <c r="E6" s="54"/>
      <c r="F6" s="58"/>
      <c r="G6" s="113"/>
      <c r="H6" s="58"/>
      <c r="I6" s="60"/>
      <c r="J6" s="60"/>
      <c r="K6" s="62"/>
      <c r="L6" s="63"/>
      <c r="M6" s="64"/>
    </row>
    <row r="7" spans="2:13" s="47" customFormat="1" ht="14.25" customHeight="1">
      <c r="B7" s="65"/>
      <c r="C7" s="66"/>
      <c r="D7" s="66"/>
      <c r="E7" s="157" t="s">
        <v>43</v>
      </c>
      <c r="F7" s="155"/>
      <c r="G7" s="156"/>
      <c r="H7" s="155" t="s">
        <v>34</v>
      </c>
      <c r="I7" s="155"/>
      <c r="J7" s="155"/>
      <c r="K7" s="68" t="s">
        <v>44</v>
      </c>
      <c r="L7" s="155" t="s">
        <v>25</v>
      </c>
      <c r="M7" s="156"/>
    </row>
    <row r="8" spans="2:13" ht="6" customHeight="1">
      <c r="B8" s="86"/>
      <c r="C8" s="66"/>
      <c r="D8" s="49"/>
      <c r="E8" s="86"/>
      <c r="F8" s="85"/>
      <c r="G8" s="116"/>
      <c r="H8" s="85"/>
      <c r="I8" s="131"/>
      <c r="J8" s="131"/>
      <c r="K8" s="77"/>
      <c r="L8" s="132"/>
      <c r="M8" s="122"/>
    </row>
    <row r="9" spans="2:13" ht="6" customHeight="1">
      <c r="B9" s="54"/>
      <c r="C9" s="55"/>
      <c r="D9" s="57"/>
      <c r="E9" s="54"/>
      <c r="F9" s="58"/>
      <c r="G9" s="113"/>
      <c r="H9" s="58"/>
      <c r="I9" s="60"/>
      <c r="J9" s="60"/>
      <c r="K9" s="62"/>
      <c r="L9" s="63"/>
      <c r="M9" s="64"/>
    </row>
    <row r="10" spans="2:13" ht="18" customHeight="1">
      <c r="B10" s="81"/>
      <c r="C10" s="82" t="s">
        <v>45</v>
      </c>
      <c r="D10" s="107"/>
      <c r="E10" s="81"/>
      <c r="F10" s="84"/>
      <c r="G10" s="116" t="s">
        <v>65</v>
      </c>
      <c r="H10" s="49"/>
      <c r="I10" s="87"/>
      <c r="J10" s="66" t="s">
        <v>50</v>
      </c>
      <c r="K10" s="68">
        <v>0.636</v>
      </c>
      <c r="L10" s="117">
        <f>ROUND(I10*0.717,2)</f>
        <v>0</v>
      </c>
      <c r="M10" s="89" t="s">
        <v>57</v>
      </c>
    </row>
    <row r="11" spans="2:13" ht="6" customHeight="1">
      <c r="B11" s="90"/>
      <c r="C11" s="91"/>
      <c r="D11" s="108"/>
      <c r="E11" s="90"/>
      <c r="F11" s="93"/>
      <c r="G11" s="114"/>
      <c r="H11" s="72"/>
      <c r="I11" s="94"/>
      <c r="J11" s="70"/>
      <c r="K11" s="96"/>
      <c r="L11" s="94"/>
      <c r="M11" s="71"/>
    </row>
    <row r="12" spans="2:13" ht="6" customHeight="1">
      <c r="B12" s="81"/>
      <c r="C12" s="82"/>
      <c r="D12" s="107"/>
      <c r="E12" s="81"/>
      <c r="F12" s="119"/>
      <c r="G12" s="116"/>
      <c r="H12" s="49"/>
      <c r="I12" s="120"/>
      <c r="J12" s="66"/>
      <c r="K12" s="105"/>
      <c r="L12" s="133"/>
      <c r="M12" s="122"/>
    </row>
    <row r="13" spans="2:13" ht="18" customHeight="1">
      <c r="B13" s="81"/>
      <c r="C13" s="82" t="s">
        <v>31</v>
      </c>
      <c r="D13" s="107"/>
      <c r="E13" s="81"/>
      <c r="F13" s="84"/>
      <c r="G13" s="116" t="s">
        <v>65</v>
      </c>
      <c r="H13" s="49"/>
      <c r="I13" s="87"/>
      <c r="J13" s="66" t="s">
        <v>55</v>
      </c>
      <c r="K13" s="68">
        <v>2.23</v>
      </c>
      <c r="L13" s="117">
        <f>ROUND(I13*2.33,2)</f>
        <v>0</v>
      </c>
      <c r="M13" s="89" t="s">
        <v>57</v>
      </c>
    </row>
    <row r="14" spans="2:13" ht="6" customHeight="1">
      <c r="B14" s="81"/>
      <c r="C14" s="82"/>
      <c r="D14" s="107"/>
      <c r="E14" s="81"/>
      <c r="F14" s="119"/>
      <c r="G14" s="116"/>
      <c r="H14" s="49"/>
      <c r="I14" s="120"/>
      <c r="J14" s="66"/>
      <c r="K14" s="96"/>
      <c r="L14" s="133"/>
      <c r="M14" s="122"/>
    </row>
    <row r="15" spans="2:13" ht="6" customHeight="1">
      <c r="B15" s="98"/>
      <c r="C15" s="99"/>
      <c r="D15" s="101"/>
      <c r="E15" s="98"/>
      <c r="F15" s="102"/>
      <c r="G15" s="113"/>
      <c r="H15" s="57"/>
      <c r="I15" s="103"/>
      <c r="J15" s="55"/>
      <c r="K15" s="105"/>
      <c r="L15" s="134"/>
      <c r="M15" s="64"/>
    </row>
    <row r="16" spans="2:13" ht="18" customHeight="1">
      <c r="B16" s="81"/>
      <c r="C16" s="82" t="s">
        <v>40</v>
      </c>
      <c r="D16" s="107"/>
      <c r="E16" s="81"/>
      <c r="F16" s="84"/>
      <c r="G16" s="116" t="s">
        <v>65</v>
      </c>
      <c r="H16" s="49"/>
      <c r="I16" s="87"/>
      <c r="J16" s="66" t="s">
        <v>55</v>
      </c>
      <c r="K16" s="110">
        <v>6</v>
      </c>
      <c r="L16" s="117">
        <f>ROUND(I16*6.6,2)</f>
        <v>0</v>
      </c>
      <c r="M16" s="89" t="s">
        <v>57</v>
      </c>
    </row>
    <row r="17" spans="2:13" ht="6" customHeight="1">
      <c r="B17" s="90"/>
      <c r="C17" s="91"/>
      <c r="D17" s="108"/>
      <c r="E17" s="90"/>
      <c r="F17" s="93"/>
      <c r="G17" s="114"/>
      <c r="H17" s="72"/>
      <c r="I17" s="94"/>
      <c r="J17" s="70"/>
      <c r="K17" s="96"/>
      <c r="L17" s="135"/>
      <c r="M17" s="79"/>
    </row>
    <row r="18" spans="2:13" ht="6" customHeight="1">
      <c r="B18" s="81"/>
      <c r="C18" s="82"/>
      <c r="D18" s="107"/>
      <c r="E18" s="81"/>
      <c r="F18" s="119"/>
      <c r="G18" s="116"/>
      <c r="H18" s="49"/>
      <c r="I18" s="120"/>
      <c r="J18" s="66"/>
      <c r="K18" s="105"/>
      <c r="L18" s="133"/>
      <c r="M18" s="122"/>
    </row>
    <row r="19" spans="2:13" ht="18" customHeight="1">
      <c r="B19" s="81"/>
      <c r="C19" s="82" t="s">
        <v>52</v>
      </c>
      <c r="D19" s="107"/>
      <c r="E19" s="81"/>
      <c r="F19" s="84"/>
      <c r="G19" s="116" t="s">
        <v>65</v>
      </c>
      <c r="H19" s="49"/>
      <c r="I19" s="87"/>
      <c r="J19" s="66" t="s">
        <v>58</v>
      </c>
      <c r="K19" s="68">
        <v>2.49</v>
      </c>
      <c r="L19" s="117">
        <f>ROUND(2.49*I19,2)</f>
        <v>0</v>
      </c>
      <c r="M19" s="89" t="s">
        <v>57</v>
      </c>
    </row>
    <row r="20" spans="2:13" ht="6" customHeight="1">
      <c r="B20" s="81"/>
      <c r="C20" s="82"/>
      <c r="D20" s="107"/>
      <c r="E20" s="81"/>
      <c r="F20" s="119"/>
      <c r="G20" s="116"/>
      <c r="H20" s="49"/>
      <c r="I20" s="120"/>
      <c r="J20" s="66"/>
      <c r="K20" s="96"/>
      <c r="L20" s="133"/>
      <c r="M20" s="122"/>
    </row>
    <row r="21" spans="2:13" ht="6" customHeight="1">
      <c r="B21" s="98"/>
      <c r="C21" s="99"/>
      <c r="D21" s="101"/>
      <c r="E21" s="98"/>
      <c r="F21" s="102"/>
      <c r="G21" s="113"/>
      <c r="H21" s="57"/>
      <c r="I21" s="103"/>
      <c r="J21" s="55"/>
      <c r="K21" s="105"/>
      <c r="L21" s="134"/>
      <c r="M21" s="64"/>
    </row>
    <row r="22" spans="2:13" ht="18" customHeight="1">
      <c r="B22" s="81"/>
      <c r="C22" s="82" t="s">
        <v>54</v>
      </c>
      <c r="D22" s="107"/>
      <c r="E22" s="81"/>
      <c r="F22" s="84"/>
      <c r="G22" s="116" t="s">
        <v>65</v>
      </c>
      <c r="H22" s="49"/>
      <c r="I22" s="87"/>
      <c r="J22" s="66" t="s">
        <v>55</v>
      </c>
      <c r="K22" s="68">
        <v>0.36</v>
      </c>
      <c r="L22" s="117">
        <f>ROUND(I22*0.36,2)</f>
        <v>0</v>
      </c>
      <c r="M22" s="89" t="s">
        <v>57</v>
      </c>
    </row>
    <row r="23" spans="2:13" ht="6" customHeight="1">
      <c r="B23" s="90"/>
      <c r="C23" s="91"/>
      <c r="D23" s="108"/>
      <c r="E23" s="90"/>
      <c r="F23" s="93"/>
      <c r="G23" s="114"/>
      <c r="H23" s="108"/>
      <c r="I23" s="111"/>
      <c r="J23" s="70"/>
      <c r="K23" s="96"/>
      <c r="L23" s="111"/>
      <c r="M23" s="71"/>
    </row>
    <row r="24" spans="2:13" s="49" customFormat="1" ht="15.75" customHeight="1">
      <c r="B24" s="107"/>
      <c r="C24" s="82"/>
      <c r="D24" s="107"/>
      <c r="E24" s="107"/>
      <c r="F24" s="158" t="s">
        <v>15</v>
      </c>
      <c r="G24" s="158"/>
      <c r="H24" s="158"/>
      <c r="I24" s="158"/>
      <c r="J24" s="158"/>
      <c r="K24" s="158"/>
      <c r="L24" s="158"/>
      <c r="M24" s="158"/>
    </row>
    <row r="25" spans="2:13" ht="6" customHeight="1">
      <c r="B25" s="54"/>
      <c r="C25" s="55"/>
      <c r="D25" s="57"/>
      <c r="E25" s="54"/>
      <c r="F25" s="58"/>
      <c r="G25" s="113"/>
      <c r="H25" s="58"/>
      <c r="I25" s="60"/>
      <c r="J25" s="60"/>
      <c r="K25" s="62"/>
      <c r="L25" s="63"/>
      <c r="M25" s="64"/>
    </row>
    <row r="26" spans="2:13" ht="17.25">
      <c r="B26" s="86"/>
      <c r="C26" s="66"/>
      <c r="D26" s="49"/>
      <c r="E26" s="157" t="s">
        <v>43</v>
      </c>
      <c r="F26" s="155"/>
      <c r="G26" s="156"/>
      <c r="H26" s="155" t="s">
        <v>34</v>
      </c>
      <c r="I26" s="155"/>
      <c r="J26" s="155"/>
      <c r="K26" s="68" t="s">
        <v>44</v>
      </c>
      <c r="L26" s="155" t="s">
        <v>25</v>
      </c>
      <c r="M26" s="156"/>
    </row>
    <row r="27" spans="2:13" ht="6" customHeight="1">
      <c r="B27" s="86"/>
      <c r="C27" s="66"/>
      <c r="D27" s="49"/>
      <c r="E27" s="86"/>
      <c r="F27" s="85"/>
      <c r="G27" s="116"/>
      <c r="H27" s="85"/>
      <c r="I27" s="131"/>
      <c r="J27" s="131"/>
      <c r="K27" s="77"/>
      <c r="L27" s="132"/>
      <c r="M27" s="122"/>
    </row>
    <row r="28" spans="2:13" ht="6" customHeight="1">
      <c r="B28" s="98"/>
      <c r="C28" s="99"/>
      <c r="D28" s="101"/>
      <c r="E28" s="98"/>
      <c r="F28" s="102"/>
      <c r="G28" s="113"/>
      <c r="H28" s="57"/>
      <c r="I28" s="103"/>
      <c r="J28" s="57"/>
      <c r="K28" s="105"/>
      <c r="L28" s="115"/>
      <c r="M28" s="64"/>
    </row>
    <row r="29" spans="2:13" ht="18" customHeight="1">
      <c r="B29" s="81"/>
      <c r="C29" s="82" t="s">
        <v>33</v>
      </c>
      <c r="D29" s="107"/>
      <c r="E29" s="81"/>
      <c r="F29" s="84"/>
      <c r="G29" s="116" t="s">
        <v>65</v>
      </c>
      <c r="H29" s="49"/>
      <c r="I29" s="87"/>
      <c r="J29" s="66" t="s">
        <v>58</v>
      </c>
      <c r="K29" s="68">
        <v>2.32</v>
      </c>
      <c r="L29" s="117">
        <f>ROUND(I29*2.32,2)</f>
        <v>0</v>
      </c>
      <c r="M29" s="89" t="s">
        <v>57</v>
      </c>
    </row>
    <row r="30" spans="2:13" ht="6" customHeight="1">
      <c r="B30" s="90"/>
      <c r="C30" s="91"/>
      <c r="D30" s="108"/>
      <c r="E30" s="90"/>
      <c r="F30" s="93"/>
      <c r="G30" s="114"/>
      <c r="H30" s="72"/>
      <c r="I30" s="94"/>
      <c r="J30" s="70"/>
      <c r="K30" s="96"/>
      <c r="L30" s="118"/>
      <c r="M30" s="79"/>
    </row>
    <row r="31" spans="2:13" ht="6" customHeight="1">
      <c r="B31" s="81"/>
      <c r="C31" s="82"/>
      <c r="D31" s="107"/>
      <c r="E31" s="81"/>
      <c r="F31" s="119"/>
      <c r="G31" s="116"/>
      <c r="H31" s="49"/>
      <c r="I31" s="120"/>
      <c r="J31" s="66"/>
      <c r="K31" s="68"/>
      <c r="L31" s="121"/>
      <c r="M31" s="122"/>
    </row>
    <row r="32" spans="2:13" ht="18" customHeight="1">
      <c r="B32" s="81"/>
      <c r="C32" s="82" t="s">
        <v>66</v>
      </c>
      <c r="D32" s="107"/>
      <c r="E32" s="81"/>
      <c r="F32" s="84"/>
      <c r="G32" s="116" t="s">
        <v>65</v>
      </c>
      <c r="H32" s="49"/>
      <c r="I32" s="87"/>
      <c r="J32" s="66" t="s">
        <v>58</v>
      </c>
      <c r="K32" s="68">
        <v>2.58</v>
      </c>
      <c r="L32" s="117">
        <f>ROUND(I32*2.62,2)</f>
        <v>0</v>
      </c>
      <c r="M32" s="89" t="s">
        <v>57</v>
      </c>
    </row>
    <row r="33" spans="2:13" ht="6" customHeight="1">
      <c r="B33" s="90"/>
      <c r="C33" s="91"/>
      <c r="D33" s="108"/>
      <c r="E33" s="90"/>
      <c r="F33" s="93"/>
      <c r="G33" s="114"/>
      <c r="H33" s="72"/>
      <c r="I33" s="94"/>
      <c r="J33" s="72"/>
      <c r="K33" s="96"/>
      <c r="L33" s="118"/>
      <c r="M33" s="79"/>
    </row>
    <row r="34" ht="7.5" customHeight="1"/>
  </sheetData>
  <sheetProtection/>
  <mergeCells count="9">
    <mergeCell ref="B2:E2"/>
    <mergeCell ref="D3:F4"/>
    <mergeCell ref="L26:M26"/>
    <mergeCell ref="E7:G7"/>
    <mergeCell ref="H7:J7"/>
    <mergeCell ref="E26:G26"/>
    <mergeCell ref="H26:J26"/>
    <mergeCell ref="L7:M7"/>
    <mergeCell ref="F24:M24"/>
  </mergeCells>
  <hyperlinks>
    <hyperlink ref="B2" location="表紙!A1" display="表紙!A1"/>
  </hyperlinks>
  <printOptions/>
  <pageMargins left="0.75" right="0.75" top="1" bottom="1" header="0.5119444727897644" footer="0.5119444727897644"/>
  <pageSetup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defaultGridColor="0" zoomScaleSheetLayoutView="75" colorId="22" workbookViewId="0" topLeftCell="A1">
      <selection activeCell="V37" sqref="V37"/>
    </sheetView>
  </sheetViews>
  <sheetFormatPr defaultColWidth="9.00390625" defaultRowHeight="21" customHeight="1"/>
  <cols>
    <col min="1" max="1" width="2.125" style="46" customWidth="1"/>
    <col min="2" max="2" width="1.625" style="46" customWidth="1"/>
    <col min="3" max="3" width="10.25390625" style="47" bestFit="1" customWidth="1"/>
    <col min="4" max="5" width="1.625" style="46" customWidth="1"/>
    <col min="6" max="6" width="11.50390625" style="46" bestFit="1" customWidth="1"/>
    <col min="7" max="7" width="3.50390625" style="48" bestFit="1" customWidth="1"/>
    <col min="8" max="8" width="1.625" style="46" customWidth="1"/>
    <col min="9" max="9" width="16.125" style="46" bestFit="1" customWidth="1"/>
    <col min="10" max="10" width="4.50390625" style="46" bestFit="1" customWidth="1"/>
    <col min="11" max="11" width="6.00390625" style="48" bestFit="1" customWidth="1"/>
    <col min="12" max="12" width="14.625" style="46" bestFit="1" customWidth="1"/>
    <col min="13" max="13" width="3.50390625" style="46" bestFit="1" customWidth="1"/>
    <col min="14" max="14" width="2.125" style="46" customWidth="1"/>
    <col min="15" max="19" width="4.625" style="46" customWidth="1"/>
    <col min="20" max="256" width="9.00390625" style="46" customWidth="1"/>
  </cols>
  <sheetData>
    <row r="1" ht="17.25">
      <c r="A1" s="50"/>
    </row>
    <row r="2" spans="2:14" ht="18.75" customHeight="1">
      <c r="B2" s="154" t="s">
        <v>35</v>
      </c>
      <c r="C2" s="154"/>
      <c r="D2" s="154"/>
      <c r="E2" s="154"/>
      <c r="J2" s="52"/>
      <c r="K2" s="52"/>
      <c r="L2" s="52"/>
      <c r="M2" s="52"/>
      <c r="N2" s="52"/>
    </row>
    <row r="3" spans="2:14" ht="22.5">
      <c r="B3" s="51"/>
      <c r="C3" s="51"/>
      <c r="D3" s="153" t="s">
        <v>27</v>
      </c>
      <c r="E3" s="153"/>
      <c r="F3" s="153"/>
      <c r="I3" s="52"/>
      <c r="J3" s="52"/>
      <c r="L3" s="52"/>
      <c r="M3" s="52"/>
      <c r="N3" s="52"/>
    </row>
    <row r="4" spans="4:14" ht="19.5" customHeight="1">
      <c r="D4" s="153"/>
      <c r="E4" s="153"/>
      <c r="F4" s="153"/>
      <c r="G4" s="53" t="s">
        <v>71</v>
      </c>
      <c r="J4" s="52"/>
      <c r="K4" s="52"/>
      <c r="L4" s="52"/>
      <c r="M4" s="52"/>
      <c r="N4" s="52"/>
    </row>
    <row r="5" ht="7.5" customHeight="1"/>
    <row r="6" spans="2:13" ht="6" customHeight="1">
      <c r="B6" s="54"/>
      <c r="C6" s="55"/>
      <c r="D6" s="57"/>
      <c r="E6" s="54"/>
      <c r="F6" s="58"/>
      <c r="G6" s="113"/>
      <c r="H6" s="58"/>
      <c r="I6" s="60"/>
      <c r="J6" s="60"/>
      <c r="K6" s="62"/>
      <c r="L6" s="63"/>
      <c r="M6" s="64"/>
    </row>
    <row r="7" spans="2:13" s="47" customFormat="1" ht="14.25" customHeight="1">
      <c r="B7" s="65"/>
      <c r="C7" s="66"/>
      <c r="D7" s="66"/>
      <c r="E7" s="157" t="s">
        <v>43</v>
      </c>
      <c r="F7" s="155"/>
      <c r="G7" s="156"/>
      <c r="H7" s="155" t="s">
        <v>34</v>
      </c>
      <c r="I7" s="155"/>
      <c r="J7" s="155"/>
      <c r="K7" s="68" t="s">
        <v>44</v>
      </c>
      <c r="L7" s="155" t="s">
        <v>25</v>
      </c>
      <c r="M7" s="156"/>
    </row>
    <row r="8" spans="2:13" ht="6" customHeight="1">
      <c r="B8" s="86"/>
      <c r="C8" s="66"/>
      <c r="D8" s="49"/>
      <c r="E8" s="86"/>
      <c r="F8" s="85"/>
      <c r="G8" s="116"/>
      <c r="H8" s="85"/>
      <c r="I8" s="131"/>
      <c r="J8" s="131"/>
      <c r="K8" s="77"/>
      <c r="L8" s="132"/>
      <c r="M8" s="122"/>
    </row>
    <row r="9" spans="2:13" ht="6" customHeight="1">
      <c r="B9" s="54"/>
      <c r="C9" s="55"/>
      <c r="D9" s="57"/>
      <c r="E9" s="54"/>
      <c r="F9" s="58"/>
      <c r="G9" s="113"/>
      <c r="H9" s="58"/>
      <c r="I9" s="60"/>
      <c r="J9" s="60"/>
      <c r="K9" s="62"/>
      <c r="L9" s="63"/>
      <c r="M9" s="64"/>
    </row>
    <row r="10" spans="2:13" ht="18" customHeight="1">
      <c r="B10" s="81"/>
      <c r="C10" s="82" t="s">
        <v>45</v>
      </c>
      <c r="D10" s="107"/>
      <c r="E10" s="81"/>
      <c r="F10" s="84"/>
      <c r="G10" s="116" t="s">
        <v>65</v>
      </c>
      <c r="H10" s="49"/>
      <c r="I10" s="87"/>
      <c r="J10" s="66" t="s">
        <v>50</v>
      </c>
      <c r="K10" s="68">
        <v>0.636</v>
      </c>
      <c r="L10" s="117">
        <f>ROUND(I10*0.717,2)</f>
        <v>0</v>
      </c>
      <c r="M10" s="89" t="s">
        <v>57</v>
      </c>
    </row>
    <row r="11" spans="2:13" ht="6" customHeight="1">
      <c r="B11" s="90"/>
      <c r="C11" s="91"/>
      <c r="D11" s="108"/>
      <c r="E11" s="90"/>
      <c r="F11" s="93"/>
      <c r="G11" s="114"/>
      <c r="H11" s="72"/>
      <c r="I11" s="94"/>
      <c r="J11" s="70"/>
      <c r="K11" s="96"/>
      <c r="L11" s="94"/>
      <c r="M11" s="71"/>
    </row>
    <row r="12" spans="2:13" ht="6" customHeight="1">
      <c r="B12" s="81"/>
      <c r="C12" s="82"/>
      <c r="D12" s="107"/>
      <c r="E12" s="81"/>
      <c r="F12" s="119"/>
      <c r="G12" s="116"/>
      <c r="H12" s="49"/>
      <c r="I12" s="120"/>
      <c r="J12" s="66"/>
      <c r="K12" s="105"/>
      <c r="L12" s="133"/>
      <c r="M12" s="122"/>
    </row>
    <row r="13" spans="2:13" ht="18" customHeight="1">
      <c r="B13" s="81"/>
      <c r="C13" s="82" t="s">
        <v>31</v>
      </c>
      <c r="D13" s="107"/>
      <c r="E13" s="81"/>
      <c r="F13" s="84"/>
      <c r="G13" s="116" t="s">
        <v>65</v>
      </c>
      <c r="H13" s="49"/>
      <c r="I13" s="87"/>
      <c r="J13" s="66" t="s">
        <v>55</v>
      </c>
      <c r="K13" s="68">
        <v>2.23</v>
      </c>
      <c r="L13" s="117">
        <f>ROUND(I13*2.33,2)</f>
        <v>0</v>
      </c>
      <c r="M13" s="89" t="s">
        <v>57</v>
      </c>
    </row>
    <row r="14" spans="2:13" ht="6" customHeight="1">
      <c r="B14" s="81"/>
      <c r="C14" s="82"/>
      <c r="D14" s="107"/>
      <c r="E14" s="81"/>
      <c r="F14" s="119"/>
      <c r="G14" s="116"/>
      <c r="H14" s="49"/>
      <c r="I14" s="120"/>
      <c r="J14" s="66"/>
      <c r="K14" s="96"/>
      <c r="L14" s="133"/>
      <c r="M14" s="122"/>
    </row>
    <row r="15" spans="2:13" ht="6" customHeight="1">
      <c r="B15" s="98"/>
      <c r="C15" s="99"/>
      <c r="D15" s="101"/>
      <c r="E15" s="98"/>
      <c r="F15" s="102"/>
      <c r="G15" s="113"/>
      <c r="H15" s="57"/>
      <c r="I15" s="103"/>
      <c r="J15" s="55"/>
      <c r="K15" s="105"/>
      <c r="L15" s="134"/>
      <c r="M15" s="64"/>
    </row>
    <row r="16" spans="2:13" ht="18" customHeight="1">
      <c r="B16" s="81"/>
      <c r="C16" s="82" t="s">
        <v>40</v>
      </c>
      <c r="D16" s="107"/>
      <c r="E16" s="81"/>
      <c r="F16" s="84"/>
      <c r="G16" s="116" t="s">
        <v>65</v>
      </c>
      <c r="H16" s="49"/>
      <c r="I16" s="87"/>
      <c r="J16" s="66" t="s">
        <v>55</v>
      </c>
      <c r="K16" s="110">
        <v>6</v>
      </c>
      <c r="L16" s="117">
        <f>ROUND(I16*6.6,2)</f>
        <v>0</v>
      </c>
      <c r="M16" s="89" t="s">
        <v>57</v>
      </c>
    </row>
    <row r="17" spans="2:13" ht="6" customHeight="1">
      <c r="B17" s="90"/>
      <c r="C17" s="91"/>
      <c r="D17" s="108"/>
      <c r="E17" s="90"/>
      <c r="F17" s="93"/>
      <c r="G17" s="114"/>
      <c r="H17" s="72"/>
      <c r="I17" s="94"/>
      <c r="J17" s="70"/>
      <c r="K17" s="96"/>
      <c r="L17" s="135"/>
      <c r="M17" s="79"/>
    </row>
    <row r="18" spans="2:13" ht="6" customHeight="1">
      <c r="B18" s="81"/>
      <c r="C18" s="82"/>
      <c r="D18" s="107"/>
      <c r="E18" s="81"/>
      <c r="F18" s="119"/>
      <c r="G18" s="116"/>
      <c r="H18" s="49"/>
      <c r="I18" s="120"/>
      <c r="J18" s="66"/>
      <c r="K18" s="105"/>
      <c r="L18" s="133"/>
      <c r="M18" s="122"/>
    </row>
    <row r="19" spans="2:13" ht="18" customHeight="1">
      <c r="B19" s="81"/>
      <c r="C19" s="82" t="s">
        <v>52</v>
      </c>
      <c r="D19" s="107"/>
      <c r="E19" s="81"/>
      <c r="F19" s="84"/>
      <c r="G19" s="116" t="s">
        <v>65</v>
      </c>
      <c r="H19" s="49"/>
      <c r="I19" s="87"/>
      <c r="J19" s="66" t="s">
        <v>58</v>
      </c>
      <c r="K19" s="68">
        <v>2.49</v>
      </c>
      <c r="L19" s="117">
        <f>ROUND(2.49*I19,2)</f>
        <v>0</v>
      </c>
      <c r="M19" s="89" t="s">
        <v>57</v>
      </c>
    </row>
    <row r="20" spans="2:13" ht="6" customHeight="1">
      <c r="B20" s="81"/>
      <c r="C20" s="82"/>
      <c r="D20" s="107"/>
      <c r="E20" s="81"/>
      <c r="F20" s="119"/>
      <c r="G20" s="116"/>
      <c r="H20" s="49"/>
      <c r="I20" s="120"/>
      <c r="J20" s="66"/>
      <c r="K20" s="96"/>
      <c r="L20" s="133"/>
      <c r="M20" s="122"/>
    </row>
    <row r="21" spans="2:13" ht="6" customHeight="1">
      <c r="B21" s="98"/>
      <c r="C21" s="99"/>
      <c r="D21" s="101"/>
      <c r="E21" s="98"/>
      <c r="F21" s="102"/>
      <c r="G21" s="113"/>
      <c r="H21" s="57"/>
      <c r="I21" s="103"/>
      <c r="J21" s="55"/>
      <c r="K21" s="105"/>
      <c r="L21" s="134"/>
      <c r="M21" s="64"/>
    </row>
    <row r="22" spans="2:13" ht="18" customHeight="1">
      <c r="B22" s="81"/>
      <c r="C22" s="82" t="s">
        <v>54</v>
      </c>
      <c r="D22" s="107"/>
      <c r="E22" s="81"/>
      <c r="F22" s="84"/>
      <c r="G22" s="116" t="s">
        <v>65</v>
      </c>
      <c r="H22" s="49"/>
      <c r="I22" s="87"/>
      <c r="J22" s="66" t="s">
        <v>55</v>
      </c>
      <c r="K22" s="68">
        <v>0.36</v>
      </c>
      <c r="L22" s="117">
        <f>ROUND(I22*0.36,2)</f>
        <v>0</v>
      </c>
      <c r="M22" s="89" t="s">
        <v>57</v>
      </c>
    </row>
    <row r="23" spans="2:13" ht="6" customHeight="1">
      <c r="B23" s="90"/>
      <c r="C23" s="91"/>
      <c r="D23" s="108"/>
      <c r="E23" s="90"/>
      <c r="F23" s="93"/>
      <c r="G23" s="114"/>
      <c r="H23" s="108"/>
      <c r="I23" s="111"/>
      <c r="J23" s="70"/>
      <c r="K23" s="96"/>
      <c r="L23" s="111"/>
      <c r="M23" s="71"/>
    </row>
    <row r="24" spans="2:13" s="49" customFormat="1" ht="15.75" customHeight="1">
      <c r="B24" s="107"/>
      <c r="C24" s="82"/>
      <c r="D24" s="107"/>
      <c r="E24" s="107"/>
      <c r="F24" s="158" t="s">
        <v>15</v>
      </c>
      <c r="G24" s="158"/>
      <c r="H24" s="158"/>
      <c r="I24" s="158"/>
      <c r="J24" s="158"/>
      <c r="K24" s="158"/>
      <c r="L24" s="158"/>
      <c r="M24" s="158"/>
    </row>
    <row r="25" spans="2:13" ht="6" customHeight="1">
      <c r="B25" s="54"/>
      <c r="C25" s="55"/>
      <c r="D25" s="57"/>
      <c r="E25" s="54"/>
      <c r="F25" s="58"/>
      <c r="G25" s="113"/>
      <c r="H25" s="58"/>
      <c r="I25" s="60"/>
      <c r="J25" s="60"/>
      <c r="K25" s="62"/>
      <c r="L25" s="63"/>
      <c r="M25" s="64"/>
    </row>
    <row r="26" spans="2:13" ht="17.25">
      <c r="B26" s="86"/>
      <c r="C26" s="66"/>
      <c r="D26" s="49"/>
      <c r="E26" s="157" t="s">
        <v>43</v>
      </c>
      <c r="F26" s="155"/>
      <c r="G26" s="156"/>
      <c r="H26" s="155" t="s">
        <v>34</v>
      </c>
      <c r="I26" s="155"/>
      <c r="J26" s="155"/>
      <c r="K26" s="68" t="s">
        <v>44</v>
      </c>
      <c r="L26" s="155" t="s">
        <v>25</v>
      </c>
      <c r="M26" s="156"/>
    </row>
    <row r="27" spans="2:13" ht="6" customHeight="1">
      <c r="B27" s="86"/>
      <c r="C27" s="66"/>
      <c r="D27" s="49"/>
      <c r="E27" s="86"/>
      <c r="F27" s="85"/>
      <c r="G27" s="116"/>
      <c r="H27" s="85"/>
      <c r="I27" s="131"/>
      <c r="J27" s="131"/>
      <c r="K27" s="77"/>
      <c r="L27" s="132"/>
      <c r="M27" s="122"/>
    </row>
    <row r="28" spans="2:13" ht="6" customHeight="1">
      <c r="B28" s="98"/>
      <c r="C28" s="99"/>
      <c r="D28" s="101"/>
      <c r="E28" s="98"/>
      <c r="F28" s="102"/>
      <c r="G28" s="113"/>
      <c r="H28" s="57"/>
      <c r="I28" s="103"/>
      <c r="J28" s="57"/>
      <c r="K28" s="105"/>
      <c r="L28" s="115"/>
      <c r="M28" s="64"/>
    </row>
    <row r="29" spans="2:13" ht="18" customHeight="1">
      <c r="B29" s="81"/>
      <c r="C29" s="82" t="s">
        <v>33</v>
      </c>
      <c r="D29" s="107"/>
      <c r="E29" s="81"/>
      <c r="F29" s="84"/>
      <c r="G29" s="116" t="s">
        <v>65</v>
      </c>
      <c r="H29" s="49"/>
      <c r="I29" s="87"/>
      <c r="J29" s="66" t="s">
        <v>58</v>
      </c>
      <c r="K29" s="68">
        <v>2.32</v>
      </c>
      <c r="L29" s="117">
        <f>ROUND(I29*2.32,2)</f>
        <v>0</v>
      </c>
      <c r="M29" s="89" t="s">
        <v>57</v>
      </c>
    </row>
    <row r="30" spans="2:13" ht="6" customHeight="1">
      <c r="B30" s="90"/>
      <c r="C30" s="91"/>
      <c r="D30" s="108"/>
      <c r="E30" s="90"/>
      <c r="F30" s="93"/>
      <c r="G30" s="114"/>
      <c r="H30" s="72"/>
      <c r="I30" s="94"/>
      <c r="J30" s="70"/>
      <c r="K30" s="96"/>
      <c r="L30" s="118"/>
      <c r="M30" s="79"/>
    </row>
    <row r="31" spans="2:13" ht="6" customHeight="1">
      <c r="B31" s="81"/>
      <c r="C31" s="82"/>
      <c r="D31" s="107"/>
      <c r="E31" s="81"/>
      <c r="F31" s="119"/>
      <c r="G31" s="116"/>
      <c r="H31" s="49"/>
      <c r="I31" s="120"/>
      <c r="J31" s="66"/>
      <c r="K31" s="68"/>
      <c r="L31" s="121"/>
      <c r="M31" s="122"/>
    </row>
    <row r="32" spans="2:13" ht="18" customHeight="1">
      <c r="B32" s="81"/>
      <c r="C32" s="82" t="s">
        <v>66</v>
      </c>
      <c r="D32" s="107"/>
      <c r="E32" s="81"/>
      <c r="F32" s="84"/>
      <c r="G32" s="116" t="s">
        <v>65</v>
      </c>
      <c r="H32" s="49"/>
      <c r="I32" s="87"/>
      <c r="J32" s="66" t="s">
        <v>58</v>
      </c>
      <c r="K32" s="68">
        <v>2.58</v>
      </c>
      <c r="L32" s="117">
        <f>ROUND(I32*2.62,2)</f>
        <v>0</v>
      </c>
      <c r="M32" s="89" t="s">
        <v>57</v>
      </c>
    </row>
    <row r="33" spans="2:13" ht="6" customHeight="1">
      <c r="B33" s="90"/>
      <c r="C33" s="91"/>
      <c r="D33" s="108"/>
      <c r="E33" s="90"/>
      <c r="F33" s="93"/>
      <c r="G33" s="114"/>
      <c r="H33" s="72"/>
      <c r="I33" s="94"/>
      <c r="J33" s="72"/>
      <c r="K33" s="96"/>
      <c r="L33" s="118"/>
      <c r="M33" s="79"/>
    </row>
    <row r="34" ht="7.5" customHeight="1"/>
  </sheetData>
  <sheetProtection/>
  <mergeCells count="9">
    <mergeCell ref="B2:E2"/>
    <mergeCell ref="D3:F4"/>
    <mergeCell ref="L26:M26"/>
    <mergeCell ref="E7:G7"/>
    <mergeCell ref="H7:J7"/>
    <mergeCell ref="E26:G26"/>
    <mergeCell ref="H26:J26"/>
    <mergeCell ref="L7:M7"/>
    <mergeCell ref="F24:M24"/>
  </mergeCells>
  <hyperlinks>
    <hyperlink ref="B2" location="表紙!A1" display="表紙!A1"/>
  </hyperlinks>
  <printOptions/>
  <pageMargins left="0.75" right="0.75" top="1" bottom="1" header="0.5119444727897644" footer="0.5119444727897644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workbookViewId="0" topLeftCell="A1">
      <selection activeCell="AG14" sqref="AG14"/>
    </sheetView>
  </sheetViews>
  <sheetFormatPr defaultColWidth="4.625" defaultRowHeight="13.5"/>
  <cols>
    <col min="1" max="1" width="2.625" style="123" customWidth="1"/>
    <col min="2" max="256" width="4.625" style="123" customWidth="1"/>
  </cols>
  <sheetData>
    <row r="1" spans="1:20" s="124" customFormat="1" ht="9" customHeight="1">
      <c r="A1" s="125"/>
      <c r="C1" s="126"/>
      <c r="G1" s="127"/>
      <c r="K1" s="127"/>
      <c r="S1" s="128"/>
      <c r="T1" s="128"/>
    </row>
    <row r="2" spans="2:20" s="124" customFormat="1" ht="9" customHeight="1">
      <c r="B2" s="149"/>
      <c r="C2" s="149"/>
      <c r="D2" s="149"/>
      <c r="E2" s="149"/>
      <c r="G2" s="127"/>
      <c r="J2" s="129"/>
      <c r="K2" s="129"/>
      <c r="L2" s="129"/>
      <c r="M2" s="129"/>
      <c r="N2" s="129"/>
      <c r="O2" s="129"/>
      <c r="P2" s="129"/>
      <c r="Q2" s="129"/>
      <c r="R2" s="129"/>
      <c r="S2" s="128"/>
      <c r="T2" s="128"/>
    </row>
    <row r="3" ht="9" customHeight="1"/>
    <row r="4" ht="37.5" customHeight="1">
      <c r="I4" s="130" t="s">
        <v>77</v>
      </c>
    </row>
    <row r="5" ht="13.5"/>
    <row r="24" spans="1:256" s="138" customFormat="1" ht="54.75" customHeight="1">
      <c r="A24" s="137"/>
      <c r="B24" s="137"/>
      <c r="C24" s="137"/>
      <c r="D24" s="137"/>
      <c r="E24" s="137"/>
      <c r="F24" s="137"/>
      <c r="G24" s="137"/>
      <c r="H24" s="137"/>
      <c r="I24" s="136" t="s">
        <v>1</v>
      </c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  <c r="IR24" s="137"/>
      <c r="IS24" s="137"/>
      <c r="IT24" s="137"/>
      <c r="IU24" s="137"/>
      <c r="IV24" s="137"/>
    </row>
  </sheetData>
  <sheetProtection/>
  <mergeCells count="1">
    <mergeCell ref="B2:E2"/>
  </mergeCells>
  <printOptions/>
  <pageMargins left="0.75" right="0.75" top="1" bottom="1" header="0.5119444727897644" footer="0.5119444727897644"/>
  <pageSetup fitToHeight="1" fitToWidth="1" horizontalDpi="600" verticalDpi="600" orientation="landscape" paperSize="9" scale="8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defaultGridColor="0" zoomScaleSheetLayoutView="75" colorId="22" workbookViewId="0" topLeftCell="A1">
      <selection activeCell="A1" sqref="A1"/>
    </sheetView>
  </sheetViews>
  <sheetFormatPr defaultColWidth="9.00390625" defaultRowHeight="13.5"/>
  <cols>
    <col min="1" max="1" width="13.75390625" style="0" bestFit="1" customWidth="1"/>
    <col min="2" max="13" width="8.625" style="0" customWidth="1"/>
  </cols>
  <sheetData>
    <row r="1" spans="1:13" ht="13.5">
      <c r="A1" s="32"/>
      <c r="B1" s="37" t="s">
        <v>53</v>
      </c>
      <c r="C1" s="20" t="s">
        <v>63</v>
      </c>
      <c r="D1" s="20" t="s">
        <v>56</v>
      </c>
      <c r="E1" s="20" t="s">
        <v>61</v>
      </c>
      <c r="F1" s="20" t="s">
        <v>51</v>
      </c>
      <c r="G1" s="20" t="s">
        <v>48</v>
      </c>
      <c r="H1" s="20" t="s">
        <v>68</v>
      </c>
      <c r="I1" s="20" t="s">
        <v>67</v>
      </c>
      <c r="J1" s="20" t="s">
        <v>59</v>
      </c>
      <c r="K1" s="20" t="s">
        <v>64</v>
      </c>
      <c r="L1" s="20" t="s">
        <v>62</v>
      </c>
      <c r="M1" s="21" t="s">
        <v>49</v>
      </c>
    </row>
    <row r="2" spans="1:13" ht="13.5">
      <c r="A2" s="33" t="s">
        <v>41</v>
      </c>
      <c r="B2" s="38">
        <f>SUM('表紙'!$C9:$G9)</f>
        <v>0</v>
      </c>
      <c r="C2" s="22">
        <f>SUM('表紙'!$C10:$G10)</f>
        <v>0</v>
      </c>
      <c r="D2" s="22">
        <f>SUM('表紙'!$C11:$G11)</f>
        <v>0</v>
      </c>
      <c r="E2" s="22">
        <f>SUM('表紙'!$C12:$G12)</f>
        <v>0</v>
      </c>
      <c r="F2" s="22">
        <f>SUM('表紙'!$C13:$G13)</f>
        <v>0</v>
      </c>
      <c r="G2" s="22">
        <f>SUM('表紙'!$C14:$G14)</f>
        <v>0</v>
      </c>
      <c r="H2" s="22">
        <f>SUM('表紙'!$C15:$G15)</f>
        <v>0</v>
      </c>
      <c r="I2" s="22">
        <f>SUM('表紙'!$C16:$G16)</f>
        <v>0</v>
      </c>
      <c r="J2" s="22">
        <f>SUM('表紙'!$C17:$G17)</f>
        <v>0</v>
      </c>
      <c r="K2" s="22">
        <f>SUM('表紙'!$C18:$G18)</f>
        <v>0</v>
      </c>
      <c r="L2" s="22">
        <f>SUM('表紙'!$C19:$G19)</f>
        <v>0</v>
      </c>
      <c r="M2" s="23">
        <f>SUM('表紙'!$C20:$G20)</f>
        <v>0</v>
      </c>
    </row>
    <row r="3" spans="1:13" ht="13.5">
      <c r="A3" s="34" t="s">
        <v>2</v>
      </c>
      <c r="B3" s="39">
        <f>SUM('表紙'!$H9:$I9)</f>
        <v>0</v>
      </c>
      <c r="C3" s="24">
        <f>SUM('表紙'!$H10:$I10)</f>
        <v>0</v>
      </c>
      <c r="D3" s="24">
        <f>SUM('表紙'!$H11:$I11)</f>
        <v>0</v>
      </c>
      <c r="E3" s="24">
        <f>SUM('表紙'!$H12:$I12)</f>
        <v>0</v>
      </c>
      <c r="F3" s="24">
        <f>SUM('表紙'!$H13:$I13)</f>
        <v>0</v>
      </c>
      <c r="G3" s="24">
        <f>SUM('表紙'!$H14:$I14)</f>
        <v>0</v>
      </c>
      <c r="H3" s="24">
        <f>SUM('表紙'!$H15:$I15)</f>
        <v>0</v>
      </c>
      <c r="I3" s="24">
        <f>SUM('表紙'!$H16:$I16)</f>
        <v>0</v>
      </c>
      <c r="J3" s="24">
        <f>SUM('表紙'!$H17:$I17)</f>
        <v>0</v>
      </c>
      <c r="K3" s="24">
        <f>SUM('表紙'!$H18:$I18)</f>
        <v>0</v>
      </c>
      <c r="L3" s="24">
        <f>SUM('表紙'!$H19:$I19)</f>
        <v>0</v>
      </c>
      <c r="M3" s="25">
        <f>SUM('表紙'!$H20:$I20)</f>
        <v>0</v>
      </c>
    </row>
    <row r="4" spans="1:13" ht="13.5">
      <c r="A4" s="33" t="s">
        <v>45</v>
      </c>
      <c r="B4" s="40">
        <f>'１月'!$F$10</f>
        <v>0</v>
      </c>
      <c r="C4" s="26">
        <f>'２月'!$F$10</f>
        <v>0</v>
      </c>
      <c r="D4" s="26">
        <f>'３月'!$F$10</f>
        <v>0</v>
      </c>
      <c r="E4" s="26">
        <f>'４月'!$F$10</f>
        <v>0</v>
      </c>
      <c r="F4" s="26">
        <f>'５月'!$F$10</f>
        <v>0</v>
      </c>
      <c r="G4" s="26">
        <f>'６月'!$F$10</f>
        <v>0</v>
      </c>
      <c r="H4" s="26">
        <f>'７月'!$F$10</f>
        <v>0</v>
      </c>
      <c r="I4" s="26">
        <f>'８月'!$F$10</f>
        <v>0</v>
      </c>
      <c r="J4" s="26">
        <f>'９月'!$F$10</f>
        <v>0</v>
      </c>
      <c r="K4" s="26">
        <f>'10月'!$F$10</f>
        <v>0</v>
      </c>
      <c r="L4" s="26">
        <f>'11月'!$F$10</f>
        <v>0</v>
      </c>
      <c r="M4" s="41">
        <f>'12月'!$F$10</f>
        <v>0</v>
      </c>
    </row>
    <row r="5" spans="1:13" ht="13.5">
      <c r="A5" s="35" t="s">
        <v>47</v>
      </c>
      <c r="B5" s="42">
        <f>SUM(B9:B10)</f>
        <v>0</v>
      </c>
      <c r="C5" s="27">
        <f aca="true" t="shared" si="0" ref="C5:M5">SUM(C9:C10)</f>
        <v>0</v>
      </c>
      <c r="D5" s="27">
        <f t="shared" si="0"/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8">
        <f t="shared" si="0"/>
        <v>0</v>
      </c>
    </row>
    <row r="6" spans="1:13" ht="13.5">
      <c r="A6" s="35" t="s">
        <v>54</v>
      </c>
      <c r="B6" s="42">
        <f>'１月'!$F$22</f>
        <v>0</v>
      </c>
      <c r="C6" s="27">
        <f>'２月'!$F$22</f>
        <v>0</v>
      </c>
      <c r="D6" s="27">
        <f>'３月'!$F$22</f>
        <v>0</v>
      </c>
      <c r="E6" s="27">
        <f>'４月'!$F$22</f>
        <v>0</v>
      </c>
      <c r="F6" s="27">
        <f>'５月'!$F$22</f>
        <v>0</v>
      </c>
      <c r="G6" s="27">
        <f>'６月'!$F$22</f>
        <v>0</v>
      </c>
      <c r="H6" s="27">
        <f>'７月'!$F$22</f>
        <v>0</v>
      </c>
      <c r="I6" s="27">
        <f>'８月'!$F$22</f>
        <v>0</v>
      </c>
      <c r="J6" s="27">
        <f>'９月'!$F$22</f>
        <v>0</v>
      </c>
      <c r="K6" s="27">
        <f>'10月'!$F$22</f>
        <v>0</v>
      </c>
      <c r="L6" s="27">
        <f>'11月'!$F$22</f>
        <v>0</v>
      </c>
      <c r="M6" s="28">
        <f>'12月'!$F$22</f>
        <v>0</v>
      </c>
    </row>
    <row r="7" spans="1:13" ht="13.5">
      <c r="A7" s="35" t="s">
        <v>52</v>
      </c>
      <c r="B7" s="42">
        <f>'１月'!$F$19</f>
        <v>0</v>
      </c>
      <c r="C7" s="27">
        <f>'２月'!$F$19</f>
        <v>0</v>
      </c>
      <c r="D7" s="27">
        <f>'３月'!$F$19</f>
        <v>0</v>
      </c>
      <c r="E7" s="27">
        <f>'４月'!$F$19</f>
        <v>0</v>
      </c>
      <c r="F7" s="27">
        <f>'５月'!$F$19</f>
        <v>0</v>
      </c>
      <c r="G7" s="27">
        <f>'６月'!$F$19</f>
        <v>0</v>
      </c>
      <c r="H7" s="27">
        <f>'７月'!$F$19</f>
        <v>0</v>
      </c>
      <c r="I7" s="27">
        <f>'８月'!$F$19</f>
        <v>0</v>
      </c>
      <c r="J7" s="27">
        <f>'９月'!$F$19</f>
        <v>0</v>
      </c>
      <c r="K7" s="27">
        <f>'10月'!$F$19</f>
        <v>0</v>
      </c>
      <c r="L7" s="27">
        <f>'11月'!$F$19</f>
        <v>0</v>
      </c>
      <c r="M7" s="28">
        <f>'12月'!$F$19</f>
        <v>0</v>
      </c>
    </row>
    <row r="8" spans="1:13" ht="13.5">
      <c r="A8" s="36" t="s">
        <v>39</v>
      </c>
      <c r="B8" s="43">
        <f>SUM(B11:B12)</f>
        <v>0</v>
      </c>
      <c r="C8" s="29">
        <f aca="true" t="shared" si="1" ref="C8:M8">SUM(C11:C12)</f>
        <v>0</v>
      </c>
      <c r="D8" s="29">
        <f t="shared" si="1"/>
        <v>0</v>
      </c>
      <c r="E8" s="29">
        <f t="shared" si="1"/>
        <v>0</v>
      </c>
      <c r="F8" s="29">
        <f t="shared" si="1"/>
        <v>0</v>
      </c>
      <c r="G8" s="29">
        <f t="shared" si="1"/>
        <v>0</v>
      </c>
      <c r="H8" s="29">
        <f t="shared" si="1"/>
        <v>0</v>
      </c>
      <c r="I8" s="29">
        <f t="shared" si="1"/>
        <v>0</v>
      </c>
      <c r="J8" s="29">
        <f t="shared" si="1"/>
        <v>0</v>
      </c>
      <c r="K8" s="29">
        <f t="shared" si="1"/>
        <v>0</v>
      </c>
      <c r="L8" s="29">
        <f t="shared" si="1"/>
        <v>0</v>
      </c>
      <c r="M8" s="30">
        <f t="shared" si="1"/>
        <v>0</v>
      </c>
    </row>
    <row r="9" spans="1:13" ht="13.5">
      <c r="A9" s="33" t="s">
        <v>29</v>
      </c>
      <c r="B9" s="40">
        <f>'１月'!$F$13</f>
        <v>0</v>
      </c>
      <c r="C9" s="26">
        <f>'２月'!$F$13</f>
        <v>0</v>
      </c>
      <c r="D9" s="26">
        <f>'３月'!$F$13</f>
        <v>0</v>
      </c>
      <c r="E9" s="26">
        <f>'４月'!$F$13</f>
        <v>0</v>
      </c>
      <c r="F9" s="26">
        <f>'５月'!$F$13</f>
        <v>0</v>
      </c>
      <c r="G9" s="26">
        <f>'６月'!$F$13</f>
        <v>0</v>
      </c>
      <c r="H9" s="26">
        <f>'７月'!$F$13</f>
        <v>0</v>
      </c>
      <c r="I9" s="26">
        <f>'８月'!$F$13</f>
        <v>0</v>
      </c>
      <c r="J9" s="26">
        <f>'９月'!$F$13</f>
        <v>0</v>
      </c>
      <c r="K9" s="26">
        <f>'10月'!$F$13</f>
        <v>0</v>
      </c>
      <c r="L9" s="26">
        <f>'11月'!$F$13</f>
        <v>0</v>
      </c>
      <c r="M9" s="41">
        <f>'12月'!$F$13</f>
        <v>0</v>
      </c>
    </row>
    <row r="10" spans="1:13" ht="13.5">
      <c r="A10" s="35" t="s">
        <v>30</v>
      </c>
      <c r="B10" s="42">
        <f>'１月'!$F$16</f>
        <v>0</v>
      </c>
      <c r="C10" s="27">
        <f>'２月'!$F$16</f>
        <v>0</v>
      </c>
      <c r="D10" s="27">
        <f>'３月'!$F$16</f>
        <v>0</v>
      </c>
      <c r="E10" s="27">
        <f>'４月'!$F$16</f>
        <v>0</v>
      </c>
      <c r="F10" s="27">
        <f>'５月'!$F$16</f>
        <v>0</v>
      </c>
      <c r="G10" s="27">
        <f>'６月'!$F$16</f>
        <v>0</v>
      </c>
      <c r="H10" s="27">
        <f>'７月'!$F$16</f>
        <v>0</v>
      </c>
      <c r="I10" s="27">
        <f>'８月'!$F$16</f>
        <v>0</v>
      </c>
      <c r="J10" s="27">
        <f>'９月'!$F$16</f>
        <v>0</v>
      </c>
      <c r="K10" s="27">
        <f>'10月'!$F$16</f>
        <v>0</v>
      </c>
      <c r="L10" s="27">
        <f>'11月'!$F$16</f>
        <v>0</v>
      </c>
      <c r="M10" s="28">
        <f>'12月'!$F$16</f>
        <v>0</v>
      </c>
    </row>
    <row r="11" spans="1:13" ht="13.5">
      <c r="A11" s="35" t="s">
        <v>33</v>
      </c>
      <c r="B11" s="42">
        <f>'１月'!$F$29</f>
        <v>0</v>
      </c>
      <c r="C11" s="27">
        <f>'２月'!$F$29</f>
        <v>0</v>
      </c>
      <c r="D11" s="27">
        <f>'３月'!$F$29</f>
        <v>0</v>
      </c>
      <c r="E11" s="27">
        <f>'４月'!$F$29</f>
        <v>0</v>
      </c>
      <c r="F11" s="27">
        <f>'５月'!$F$29</f>
        <v>0</v>
      </c>
      <c r="G11" s="27">
        <f>'６月'!$F$29</f>
        <v>0</v>
      </c>
      <c r="H11" s="27">
        <f>'７月'!$F$29</f>
        <v>0</v>
      </c>
      <c r="I11" s="27">
        <f>'８月'!$F$29</f>
        <v>0</v>
      </c>
      <c r="J11" s="27">
        <f>'９月'!$F$29</f>
        <v>0</v>
      </c>
      <c r="K11" s="27">
        <f>'10月'!$F$29</f>
        <v>0</v>
      </c>
      <c r="L11" s="27">
        <f>'11月'!$F$29</f>
        <v>0</v>
      </c>
      <c r="M11" s="28">
        <f>'12月'!$F$29</f>
        <v>0</v>
      </c>
    </row>
    <row r="12" spans="1:13" ht="13.5">
      <c r="A12" s="34" t="s">
        <v>66</v>
      </c>
      <c r="B12" s="44">
        <f>'１月'!$F$32</f>
        <v>0</v>
      </c>
      <c r="C12" s="31">
        <f>'２月'!$F$32</f>
        <v>0</v>
      </c>
      <c r="D12" s="31">
        <f>'３月'!$F$32</f>
        <v>0</v>
      </c>
      <c r="E12" s="31">
        <f>'４月'!$F$32</f>
        <v>0</v>
      </c>
      <c r="F12" s="31">
        <f>'５月'!$F$32</f>
        <v>0</v>
      </c>
      <c r="G12" s="31">
        <f>'６月'!$F$32</f>
        <v>0</v>
      </c>
      <c r="H12" s="31">
        <f>'７月'!$F$32</f>
        <v>0</v>
      </c>
      <c r="I12" s="31">
        <f>'８月'!$F$32</f>
        <v>0</v>
      </c>
      <c r="J12" s="31">
        <f>'９月'!$F$32</f>
        <v>0</v>
      </c>
      <c r="K12" s="31">
        <f>'10月'!$F$32</f>
        <v>0</v>
      </c>
      <c r="L12" s="31">
        <f>'11月'!$F$32</f>
        <v>0</v>
      </c>
      <c r="M12" s="45">
        <f>'12月'!$F$32</f>
        <v>0</v>
      </c>
    </row>
  </sheetData>
  <sheetProtection/>
  <printOptions/>
  <pageMargins left="0.75" right="0.75" top="1" bottom="1" header="0.5119444727897644" footer="0.511944472789764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defaultGridColor="0" zoomScaleSheetLayoutView="75" colorId="22" workbookViewId="0" topLeftCell="A4">
      <selection activeCell="K10" sqref="K10"/>
    </sheetView>
  </sheetViews>
  <sheetFormatPr defaultColWidth="9.00390625" defaultRowHeight="21" customHeight="1"/>
  <cols>
    <col min="1" max="1" width="2.125" style="46" customWidth="1"/>
    <col min="2" max="2" width="1.625" style="46" customWidth="1"/>
    <col min="3" max="3" width="10.25390625" style="47" bestFit="1" customWidth="1"/>
    <col min="4" max="5" width="1.625" style="46" customWidth="1"/>
    <col min="6" max="6" width="11.50390625" style="46" bestFit="1" customWidth="1"/>
    <col min="7" max="7" width="3.50390625" style="48" bestFit="1" customWidth="1"/>
    <col min="8" max="8" width="1.625" style="46" customWidth="1"/>
    <col min="9" max="9" width="16.125" style="46" bestFit="1" customWidth="1"/>
    <col min="10" max="10" width="4.50390625" style="46" bestFit="1" customWidth="1"/>
    <col min="11" max="11" width="6.375" style="48" bestFit="1" customWidth="1"/>
    <col min="12" max="12" width="14.625" style="46" bestFit="1" customWidth="1"/>
    <col min="13" max="13" width="3.50390625" style="46" bestFit="1" customWidth="1"/>
    <col min="14" max="14" width="2.125" style="46" customWidth="1"/>
    <col min="15" max="19" width="4.625" style="46" customWidth="1"/>
    <col min="20" max="256" width="9.00390625" style="46" customWidth="1"/>
  </cols>
  <sheetData>
    <row r="1" ht="17.25">
      <c r="A1" s="50"/>
    </row>
    <row r="2" spans="2:14" ht="18.75" customHeight="1">
      <c r="B2" s="154" t="s">
        <v>35</v>
      </c>
      <c r="C2" s="154"/>
      <c r="D2" s="154"/>
      <c r="E2" s="154"/>
      <c r="J2" s="52"/>
      <c r="K2" s="52"/>
      <c r="L2" s="52"/>
      <c r="M2" s="52"/>
      <c r="N2" s="52"/>
    </row>
    <row r="3" spans="2:14" ht="22.5">
      <c r="B3" s="51"/>
      <c r="C3" s="51"/>
      <c r="D3" s="153" t="s">
        <v>5</v>
      </c>
      <c r="E3" s="153"/>
      <c r="F3" s="153"/>
      <c r="I3" s="52"/>
      <c r="J3" s="52"/>
      <c r="L3" s="52"/>
      <c r="M3" s="52"/>
      <c r="N3" s="52"/>
    </row>
    <row r="4" spans="4:14" ht="19.5" customHeight="1">
      <c r="D4" s="153"/>
      <c r="E4" s="153"/>
      <c r="F4" s="153"/>
      <c r="G4" s="53" t="s">
        <v>72</v>
      </c>
      <c r="J4" s="52"/>
      <c r="K4" s="52"/>
      <c r="L4" s="52"/>
      <c r="M4" s="52"/>
      <c r="N4" s="52"/>
    </row>
    <row r="5" ht="7.5" customHeight="1"/>
    <row r="6" spans="2:13" ht="6" customHeight="1">
      <c r="B6" s="54"/>
      <c r="C6" s="55"/>
      <c r="D6" s="56"/>
      <c r="E6" s="57"/>
      <c r="F6" s="58"/>
      <c r="G6" s="58"/>
      <c r="H6" s="59"/>
      <c r="I6" s="60"/>
      <c r="J6" s="61"/>
      <c r="K6" s="62"/>
      <c r="L6" s="63"/>
      <c r="M6" s="64"/>
    </row>
    <row r="7" spans="2:13" s="47" customFormat="1" ht="17.25">
      <c r="B7" s="65"/>
      <c r="C7" s="66"/>
      <c r="D7" s="67"/>
      <c r="E7" s="155" t="s">
        <v>43</v>
      </c>
      <c r="F7" s="155"/>
      <c r="G7" s="155"/>
      <c r="H7" s="157" t="s">
        <v>34</v>
      </c>
      <c r="I7" s="155"/>
      <c r="J7" s="156"/>
      <c r="K7" s="68" t="s">
        <v>44</v>
      </c>
      <c r="L7" s="155" t="s">
        <v>25</v>
      </c>
      <c r="M7" s="156"/>
    </row>
    <row r="8" spans="2:13" ht="6" customHeight="1">
      <c r="B8" s="69"/>
      <c r="C8" s="70"/>
      <c r="D8" s="71"/>
      <c r="E8" s="72"/>
      <c r="F8" s="73"/>
      <c r="G8" s="73"/>
      <c r="H8" s="74"/>
      <c r="I8" s="75"/>
      <c r="J8" s="76"/>
      <c r="K8" s="77"/>
      <c r="L8" s="78"/>
      <c r="M8" s="79"/>
    </row>
    <row r="9" spans="2:13" ht="6" customHeight="1">
      <c r="B9" s="54"/>
      <c r="C9" s="55"/>
      <c r="D9" s="56"/>
      <c r="E9" s="54"/>
      <c r="F9" s="58"/>
      <c r="G9" s="58"/>
      <c r="H9" s="59"/>
      <c r="I9" s="60"/>
      <c r="J9" s="61"/>
      <c r="K9" s="62"/>
      <c r="L9" s="80"/>
      <c r="M9" s="64"/>
    </row>
    <row r="10" spans="2:13" ht="18" customHeight="1">
      <c r="B10" s="81"/>
      <c r="C10" s="82" t="s">
        <v>45</v>
      </c>
      <c r="D10" s="83"/>
      <c r="E10" s="81"/>
      <c r="F10" s="84"/>
      <c r="G10" s="85" t="s">
        <v>65</v>
      </c>
      <c r="H10" s="86"/>
      <c r="I10" s="87"/>
      <c r="J10" s="67" t="s">
        <v>50</v>
      </c>
      <c r="K10" s="68">
        <v>0.636</v>
      </c>
      <c r="L10" s="88">
        <f>ROUND(I10*0.717,2)</f>
        <v>0</v>
      </c>
      <c r="M10" s="89" t="s">
        <v>57</v>
      </c>
    </row>
    <row r="11" spans="2:13" ht="6" customHeight="1">
      <c r="B11" s="90"/>
      <c r="C11" s="91"/>
      <c r="D11" s="92"/>
      <c r="E11" s="90"/>
      <c r="F11" s="93"/>
      <c r="G11" s="73"/>
      <c r="H11" s="69"/>
      <c r="I11" s="94"/>
      <c r="J11" s="95"/>
      <c r="K11" s="96"/>
      <c r="L11" s="97"/>
      <c r="M11" s="71"/>
    </row>
    <row r="12" spans="2:13" ht="6" customHeight="1">
      <c r="B12" s="98"/>
      <c r="C12" s="99"/>
      <c r="D12" s="100"/>
      <c r="E12" s="101"/>
      <c r="F12" s="102"/>
      <c r="G12" s="58"/>
      <c r="H12" s="54"/>
      <c r="I12" s="103"/>
      <c r="J12" s="104"/>
      <c r="K12" s="105"/>
      <c r="L12" s="106"/>
      <c r="M12" s="64"/>
    </row>
    <row r="13" spans="2:13" ht="18" customHeight="1">
      <c r="B13" s="81"/>
      <c r="C13" s="82" t="s">
        <v>31</v>
      </c>
      <c r="D13" s="83"/>
      <c r="E13" s="107"/>
      <c r="F13" s="84"/>
      <c r="G13" s="85" t="s">
        <v>65</v>
      </c>
      <c r="H13" s="86"/>
      <c r="I13" s="87"/>
      <c r="J13" s="67" t="s">
        <v>55</v>
      </c>
      <c r="K13" s="68">
        <v>2.23</v>
      </c>
      <c r="L13" s="88">
        <f>ROUND(I13*2.33,2)</f>
        <v>0</v>
      </c>
      <c r="M13" s="89" t="s">
        <v>57</v>
      </c>
    </row>
    <row r="14" spans="2:13" ht="6" customHeight="1">
      <c r="B14" s="90"/>
      <c r="C14" s="91"/>
      <c r="D14" s="92"/>
      <c r="E14" s="108"/>
      <c r="F14" s="93"/>
      <c r="G14" s="73"/>
      <c r="H14" s="69"/>
      <c r="I14" s="94"/>
      <c r="J14" s="95"/>
      <c r="K14" s="96"/>
      <c r="L14" s="109"/>
      <c r="M14" s="79"/>
    </row>
    <row r="15" spans="2:13" ht="6" customHeight="1">
      <c r="B15" s="98"/>
      <c r="C15" s="99"/>
      <c r="D15" s="100"/>
      <c r="E15" s="101"/>
      <c r="F15" s="102"/>
      <c r="G15" s="58"/>
      <c r="H15" s="54"/>
      <c r="I15" s="103"/>
      <c r="J15" s="104"/>
      <c r="K15" s="105"/>
      <c r="L15" s="106"/>
      <c r="M15" s="64"/>
    </row>
    <row r="16" spans="2:13" ht="18" customHeight="1">
      <c r="B16" s="81"/>
      <c r="C16" s="82" t="s">
        <v>40</v>
      </c>
      <c r="D16" s="83"/>
      <c r="E16" s="107"/>
      <c r="F16" s="84"/>
      <c r="G16" s="85" t="s">
        <v>65</v>
      </c>
      <c r="H16" s="86"/>
      <c r="I16" s="87"/>
      <c r="J16" s="67" t="s">
        <v>55</v>
      </c>
      <c r="K16" s="110">
        <v>6</v>
      </c>
      <c r="L16" s="88">
        <f>ROUND(I16*6.6,2)</f>
        <v>0</v>
      </c>
      <c r="M16" s="89" t="s">
        <v>57</v>
      </c>
    </row>
    <row r="17" spans="2:13" ht="6" customHeight="1">
      <c r="B17" s="90"/>
      <c r="C17" s="91"/>
      <c r="D17" s="92"/>
      <c r="E17" s="108"/>
      <c r="F17" s="93"/>
      <c r="G17" s="73"/>
      <c r="H17" s="69"/>
      <c r="I17" s="94"/>
      <c r="J17" s="95"/>
      <c r="K17" s="96"/>
      <c r="L17" s="109"/>
      <c r="M17" s="79"/>
    </row>
    <row r="18" spans="2:13" ht="6" customHeight="1">
      <c r="B18" s="98"/>
      <c r="C18" s="99"/>
      <c r="D18" s="100"/>
      <c r="E18" s="101"/>
      <c r="F18" s="102"/>
      <c r="G18" s="58"/>
      <c r="H18" s="54"/>
      <c r="I18" s="103"/>
      <c r="J18" s="104"/>
      <c r="K18" s="105"/>
      <c r="L18" s="106"/>
      <c r="M18" s="64"/>
    </row>
    <row r="19" spans="2:13" ht="18" customHeight="1">
      <c r="B19" s="81"/>
      <c r="C19" s="82" t="s">
        <v>52</v>
      </c>
      <c r="D19" s="83"/>
      <c r="E19" s="107"/>
      <c r="F19" s="84"/>
      <c r="G19" s="85" t="s">
        <v>65</v>
      </c>
      <c r="H19" s="86"/>
      <c r="I19" s="87"/>
      <c r="J19" s="67" t="s">
        <v>58</v>
      </c>
      <c r="K19" s="68">
        <v>2.49</v>
      </c>
      <c r="L19" s="88">
        <f>ROUND(2.49*I19,2)</f>
        <v>0</v>
      </c>
      <c r="M19" s="89" t="s">
        <v>57</v>
      </c>
    </row>
    <row r="20" spans="2:13" ht="6" customHeight="1">
      <c r="B20" s="90"/>
      <c r="C20" s="91"/>
      <c r="D20" s="92"/>
      <c r="E20" s="108"/>
      <c r="F20" s="93"/>
      <c r="G20" s="73"/>
      <c r="H20" s="69"/>
      <c r="I20" s="94"/>
      <c r="J20" s="95"/>
      <c r="K20" s="96"/>
      <c r="L20" s="109"/>
      <c r="M20" s="79"/>
    </row>
    <row r="21" spans="2:13" ht="6" customHeight="1">
      <c r="B21" s="98"/>
      <c r="C21" s="99"/>
      <c r="D21" s="100"/>
      <c r="E21" s="101"/>
      <c r="F21" s="102"/>
      <c r="G21" s="58"/>
      <c r="H21" s="54"/>
      <c r="I21" s="103"/>
      <c r="J21" s="104"/>
      <c r="K21" s="105"/>
      <c r="L21" s="106"/>
      <c r="M21" s="64"/>
    </row>
    <row r="22" spans="2:13" ht="18" customHeight="1">
      <c r="B22" s="81"/>
      <c r="C22" s="82" t="s">
        <v>54</v>
      </c>
      <c r="D22" s="83"/>
      <c r="E22" s="107"/>
      <c r="F22" s="84"/>
      <c r="G22" s="85" t="s">
        <v>65</v>
      </c>
      <c r="H22" s="86"/>
      <c r="I22" s="87"/>
      <c r="J22" s="67" t="s">
        <v>55</v>
      </c>
      <c r="K22" s="68">
        <v>0.36</v>
      </c>
      <c r="L22" s="88">
        <f>ROUND(I22*0.36,2)</f>
        <v>0</v>
      </c>
      <c r="M22" s="89" t="s">
        <v>57</v>
      </c>
    </row>
    <row r="23" spans="2:13" ht="6" customHeight="1">
      <c r="B23" s="90"/>
      <c r="C23" s="91"/>
      <c r="D23" s="92"/>
      <c r="E23" s="108"/>
      <c r="F23" s="93"/>
      <c r="G23" s="73"/>
      <c r="H23" s="90"/>
      <c r="I23" s="111"/>
      <c r="J23" s="95"/>
      <c r="K23" s="96"/>
      <c r="L23" s="112"/>
      <c r="M23" s="71"/>
    </row>
    <row r="24" spans="2:13" s="49" customFormat="1" ht="15.75" customHeight="1">
      <c r="B24" s="107"/>
      <c r="C24" s="82"/>
      <c r="D24" s="107"/>
      <c r="E24" s="107"/>
      <c r="F24" s="158" t="s">
        <v>15</v>
      </c>
      <c r="G24" s="158"/>
      <c r="H24" s="158"/>
      <c r="I24" s="158"/>
      <c r="J24" s="158"/>
      <c r="K24" s="158"/>
      <c r="L24" s="158"/>
      <c r="M24" s="158"/>
    </row>
    <row r="25" spans="2:13" ht="6" customHeight="1">
      <c r="B25" s="54"/>
      <c r="C25" s="55"/>
      <c r="D25" s="57"/>
      <c r="E25" s="54"/>
      <c r="F25" s="58"/>
      <c r="G25" s="113"/>
      <c r="H25" s="58"/>
      <c r="I25" s="60"/>
      <c r="J25" s="60"/>
      <c r="K25" s="62"/>
      <c r="L25" s="63"/>
      <c r="M25" s="64"/>
    </row>
    <row r="26" spans="2:13" ht="17.25">
      <c r="B26" s="86"/>
      <c r="C26" s="66"/>
      <c r="D26" s="49"/>
      <c r="E26" s="157" t="s">
        <v>43</v>
      </c>
      <c r="F26" s="155"/>
      <c r="G26" s="156"/>
      <c r="H26" s="155" t="s">
        <v>34</v>
      </c>
      <c r="I26" s="155"/>
      <c r="J26" s="155"/>
      <c r="K26" s="68" t="s">
        <v>44</v>
      </c>
      <c r="L26" s="155" t="s">
        <v>25</v>
      </c>
      <c r="M26" s="156"/>
    </row>
    <row r="27" spans="2:13" ht="6" customHeight="1">
      <c r="B27" s="69"/>
      <c r="C27" s="70"/>
      <c r="D27" s="72"/>
      <c r="E27" s="69"/>
      <c r="F27" s="73"/>
      <c r="G27" s="114"/>
      <c r="H27" s="73"/>
      <c r="I27" s="75"/>
      <c r="J27" s="75"/>
      <c r="K27" s="77"/>
      <c r="L27" s="78"/>
      <c r="M27" s="79"/>
    </row>
    <row r="28" spans="2:13" ht="6" customHeight="1">
      <c r="B28" s="98"/>
      <c r="C28" s="99"/>
      <c r="D28" s="101"/>
      <c r="E28" s="98"/>
      <c r="F28" s="102"/>
      <c r="G28" s="113"/>
      <c r="H28" s="57"/>
      <c r="I28" s="103"/>
      <c r="J28" s="57"/>
      <c r="K28" s="105"/>
      <c r="L28" s="115"/>
      <c r="M28" s="64"/>
    </row>
    <row r="29" spans="2:13" ht="18" customHeight="1">
      <c r="B29" s="81"/>
      <c r="C29" s="82" t="s">
        <v>33</v>
      </c>
      <c r="D29" s="107"/>
      <c r="E29" s="81"/>
      <c r="F29" s="84"/>
      <c r="G29" s="116" t="s">
        <v>65</v>
      </c>
      <c r="H29" s="49"/>
      <c r="I29" s="87"/>
      <c r="J29" s="66" t="s">
        <v>58</v>
      </c>
      <c r="K29" s="68">
        <v>2.32</v>
      </c>
      <c r="L29" s="117">
        <f>ROUND(I29*2.32,2)</f>
        <v>0</v>
      </c>
      <c r="M29" s="89" t="s">
        <v>57</v>
      </c>
    </row>
    <row r="30" spans="2:13" ht="6" customHeight="1">
      <c r="B30" s="90"/>
      <c r="C30" s="91"/>
      <c r="D30" s="108"/>
      <c r="E30" s="90"/>
      <c r="F30" s="93"/>
      <c r="G30" s="114"/>
      <c r="H30" s="72"/>
      <c r="I30" s="94"/>
      <c r="J30" s="70"/>
      <c r="K30" s="96"/>
      <c r="L30" s="118"/>
      <c r="M30" s="79"/>
    </row>
    <row r="31" spans="2:13" ht="6" customHeight="1">
      <c r="B31" s="81"/>
      <c r="C31" s="82"/>
      <c r="D31" s="107"/>
      <c r="E31" s="81"/>
      <c r="F31" s="119"/>
      <c r="G31" s="116"/>
      <c r="H31" s="49"/>
      <c r="I31" s="120"/>
      <c r="J31" s="66"/>
      <c r="K31" s="68"/>
      <c r="L31" s="121"/>
      <c r="M31" s="122"/>
    </row>
    <row r="32" spans="2:13" ht="18" customHeight="1">
      <c r="B32" s="81"/>
      <c r="C32" s="82" t="s">
        <v>66</v>
      </c>
      <c r="D32" s="107"/>
      <c r="E32" s="81"/>
      <c r="F32" s="84"/>
      <c r="G32" s="116" t="s">
        <v>65</v>
      </c>
      <c r="H32" s="49"/>
      <c r="I32" s="87"/>
      <c r="J32" s="66" t="s">
        <v>58</v>
      </c>
      <c r="K32" s="68">
        <v>2.58</v>
      </c>
      <c r="L32" s="117">
        <f>ROUND(I32*2.62,2)</f>
        <v>0</v>
      </c>
      <c r="M32" s="89" t="s">
        <v>57</v>
      </c>
    </row>
    <row r="33" spans="2:13" ht="6" customHeight="1">
      <c r="B33" s="90"/>
      <c r="C33" s="91"/>
      <c r="D33" s="108"/>
      <c r="E33" s="90"/>
      <c r="F33" s="93"/>
      <c r="G33" s="114"/>
      <c r="H33" s="72"/>
      <c r="I33" s="94"/>
      <c r="J33" s="72"/>
      <c r="K33" s="96"/>
      <c r="L33" s="118"/>
      <c r="M33" s="79"/>
    </row>
    <row r="34" ht="7.5" customHeight="1"/>
  </sheetData>
  <sheetProtection/>
  <mergeCells count="9">
    <mergeCell ref="D3:F4"/>
    <mergeCell ref="B2:E2"/>
    <mergeCell ref="L26:M26"/>
    <mergeCell ref="E7:G7"/>
    <mergeCell ref="H7:J7"/>
    <mergeCell ref="E26:G26"/>
    <mergeCell ref="H26:J26"/>
    <mergeCell ref="L7:M7"/>
    <mergeCell ref="F24:M24"/>
  </mergeCells>
  <hyperlinks>
    <hyperlink ref="B2" location="表紙!A1" display="表紙!A1"/>
  </hyperlinks>
  <printOptions/>
  <pageMargins left="0.75" right="0.75" top="1" bottom="1" header="0.5119444727897644" footer="0.5119444727897644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defaultGridColor="0" zoomScaleSheetLayoutView="75" colorId="22" workbookViewId="0" topLeftCell="A1">
      <selection activeCell="K10" sqref="K10"/>
    </sheetView>
  </sheetViews>
  <sheetFormatPr defaultColWidth="9.00390625" defaultRowHeight="21" customHeight="1"/>
  <cols>
    <col min="1" max="1" width="2.125" style="46" customWidth="1"/>
    <col min="2" max="2" width="1.625" style="46" customWidth="1"/>
    <col min="3" max="3" width="10.25390625" style="47" bestFit="1" customWidth="1"/>
    <col min="4" max="5" width="1.625" style="46" customWidth="1"/>
    <col min="6" max="6" width="11.50390625" style="46" bestFit="1" customWidth="1"/>
    <col min="7" max="7" width="3.50390625" style="48" bestFit="1" customWidth="1"/>
    <col min="8" max="8" width="1.625" style="46" customWidth="1"/>
    <col min="9" max="9" width="16.125" style="46" bestFit="1" customWidth="1"/>
    <col min="10" max="10" width="4.50390625" style="46" bestFit="1" customWidth="1"/>
    <col min="11" max="11" width="6.00390625" style="48" bestFit="1" customWidth="1"/>
    <col min="12" max="12" width="14.625" style="46" bestFit="1" customWidth="1"/>
    <col min="13" max="13" width="3.50390625" style="46" bestFit="1" customWidth="1"/>
    <col min="14" max="14" width="2.125" style="46" customWidth="1"/>
    <col min="15" max="19" width="4.625" style="46" customWidth="1"/>
    <col min="20" max="256" width="9.00390625" style="46" customWidth="1"/>
  </cols>
  <sheetData>
    <row r="1" ht="17.25">
      <c r="A1" s="50"/>
    </row>
    <row r="2" spans="2:14" ht="18.75" customHeight="1">
      <c r="B2" s="154" t="s">
        <v>35</v>
      </c>
      <c r="C2" s="154"/>
      <c r="D2" s="154"/>
      <c r="E2" s="154"/>
      <c r="J2" s="52"/>
      <c r="K2" s="52"/>
      <c r="L2" s="52"/>
      <c r="M2" s="52"/>
      <c r="N2" s="52"/>
    </row>
    <row r="3" spans="2:14" ht="22.5">
      <c r="B3" s="51"/>
      <c r="C3" s="51"/>
      <c r="D3" s="153" t="s">
        <v>6</v>
      </c>
      <c r="E3" s="153"/>
      <c r="F3" s="153"/>
      <c r="I3" s="52"/>
      <c r="J3" s="52"/>
      <c r="L3" s="52"/>
      <c r="M3" s="52"/>
      <c r="N3" s="52"/>
    </row>
    <row r="4" spans="4:14" ht="19.5" customHeight="1">
      <c r="D4" s="153"/>
      <c r="E4" s="153"/>
      <c r="F4" s="153"/>
      <c r="G4" s="53" t="s">
        <v>69</v>
      </c>
      <c r="J4" s="52"/>
      <c r="K4" s="52"/>
      <c r="L4" s="52"/>
      <c r="M4" s="52"/>
      <c r="N4" s="52"/>
    </row>
    <row r="5" ht="7.5" customHeight="1"/>
    <row r="6" spans="2:13" ht="6" customHeight="1">
      <c r="B6" s="54"/>
      <c r="C6" s="55"/>
      <c r="D6" s="57"/>
      <c r="E6" s="54"/>
      <c r="F6" s="58"/>
      <c r="G6" s="113"/>
      <c r="H6" s="58"/>
      <c r="I6" s="60"/>
      <c r="J6" s="60"/>
      <c r="K6" s="62"/>
      <c r="L6" s="63"/>
      <c r="M6" s="64"/>
    </row>
    <row r="7" spans="2:13" s="47" customFormat="1" ht="17.25">
      <c r="B7" s="65"/>
      <c r="C7" s="66"/>
      <c r="D7" s="66"/>
      <c r="E7" s="157" t="s">
        <v>43</v>
      </c>
      <c r="F7" s="155"/>
      <c r="G7" s="156"/>
      <c r="H7" s="155" t="s">
        <v>34</v>
      </c>
      <c r="I7" s="155"/>
      <c r="J7" s="155"/>
      <c r="K7" s="68" t="s">
        <v>44</v>
      </c>
      <c r="L7" s="155" t="s">
        <v>25</v>
      </c>
      <c r="M7" s="156"/>
    </row>
    <row r="8" spans="2:13" ht="6" customHeight="1">
      <c r="B8" s="86"/>
      <c r="C8" s="66"/>
      <c r="D8" s="49"/>
      <c r="E8" s="86"/>
      <c r="F8" s="85"/>
      <c r="G8" s="116"/>
      <c r="H8" s="85"/>
      <c r="I8" s="131"/>
      <c r="J8" s="131"/>
      <c r="K8" s="77"/>
      <c r="L8" s="132"/>
      <c r="M8" s="122"/>
    </row>
    <row r="9" spans="2:13" ht="6" customHeight="1">
      <c r="B9" s="54"/>
      <c r="C9" s="55"/>
      <c r="D9" s="57"/>
      <c r="E9" s="54"/>
      <c r="F9" s="58"/>
      <c r="G9" s="113"/>
      <c r="H9" s="58"/>
      <c r="I9" s="60"/>
      <c r="J9" s="60"/>
      <c r="K9" s="62"/>
      <c r="L9" s="63"/>
      <c r="M9" s="64"/>
    </row>
    <row r="10" spans="2:13" ht="18" customHeight="1">
      <c r="B10" s="81"/>
      <c r="C10" s="82" t="s">
        <v>45</v>
      </c>
      <c r="D10" s="107"/>
      <c r="E10" s="81"/>
      <c r="F10" s="84"/>
      <c r="G10" s="116" t="s">
        <v>65</v>
      </c>
      <c r="H10" s="49"/>
      <c r="I10" s="87"/>
      <c r="J10" s="66" t="s">
        <v>50</v>
      </c>
      <c r="K10" s="68">
        <v>0.636</v>
      </c>
      <c r="L10" s="117">
        <f>ROUND(I10*0.717,2)</f>
        <v>0</v>
      </c>
      <c r="M10" s="89" t="s">
        <v>57</v>
      </c>
    </row>
    <row r="11" spans="2:13" ht="6" customHeight="1">
      <c r="B11" s="90"/>
      <c r="C11" s="91"/>
      <c r="D11" s="108"/>
      <c r="E11" s="90"/>
      <c r="F11" s="93"/>
      <c r="G11" s="114"/>
      <c r="H11" s="72"/>
      <c r="I11" s="94"/>
      <c r="J11" s="70"/>
      <c r="K11" s="96"/>
      <c r="L11" s="94"/>
      <c r="M11" s="71"/>
    </row>
    <row r="12" spans="2:13" ht="6" customHeight="1">
      <c r="B12" s="81"/>
      <c r="C12" s="82"/>
      <c r="D12" s="107"/>
      <c r="E12" s="81"/>
      <c r="F12" s="119"/>
      <c r="G12" s="116"/>
      <c r="H12" s="49"/>
      <c r="I12" s="120"/>
      <c r="J12" s="66"/>
      <c r="K12" s="105"/>
      <c r="L12" s="133"/>
      <c r="M12" s="122"/>
    </row>
    <row r="13" spans="2:13" ht="18" customHeight="1">
      <c r="B13" s="81"/>
      <c r="C13" s="82" t="s">
        <v>31</v>
      </c>
      <c r="D13" s="107"/>
      <c r="E13" s="81"/>
      <c r="F13" s="84"/>
      <c r="G13" s="116" t="s">
        <v>65</v>
      </c>
      <c r="H13" s="49"/>
      <c r="I13" s="87"/>
      <c r="J13" s="66" t="s">
        <v>55</v>
      </c>
      <c r="K13" s="68">
        <v>2.23</v>
      </c>
      <c r="L13" s="117">
        <f>ROUND(I13*2.33,2)</f>
        <v>0</v>
      </c>
      <c r="M13" s="89" t="s">
        <v>57</v>
      </c>
    </row>
    <row r="14" spans="2:13" ht="6" customHeight="1">
      <c r="B14" s="81"/>
      <c r="C14" s="82"/>
      <c r="D14" s="107"/>
      <c r="E14" s="81"/>
      <c r="F14" s="119"/>
      <c r="G14" s="116"/>
      <c r="H14" s="49"/>
      <c r="I14" s="120"/>
      <c r="J14" s="66"/>
      <c r="K14" s="96"/>
      <c r="L14" s="133"/>
      <c r="M14" s="122"/>
    </row>
    <row r="15" spans="2:13" ht="6" customHeight="1">
      <c r="B15" s="98"/>
      <c r="C15" s="99"/>
      <c r="D15" s="101"/>
      <c r="E15" s="98"/>
      <c r="F15" s="102"/>
      <c r="G15" s="113"/>
      <c r="H15" s="57"/>
      <c r="I15" s="103"/>
      <c r="J15" s="55"/>
      <c r="K15" s="105"/>
      <c r="L15" s="134"/>
      <c r="M15" s="64"/>
    </row>
    <row r="16" spans="2:13" ht="18" customHeight="1">
      <c r="B16" s="81"/>
      <c r="C16" s="82" t="s">
        <v>40</v>
      </c>
      <c r="D16" s="107"/>
      <c r="E16" s="81"/>
      <c r="F16" s="84"/>
      <c r="G16" s="116" t="s">
        <v>65</v>
      </c>
      <c r="H16" s="49"/>
      <c r="I16" s="87"/>
      <c r="J16" s="66" t="s">
        <v>55</v>
      </c>
      <c r="K16" s="110">
        <v>6</v>
      </c>
      <c r="L16" s="117">
        <f>ROUND(I16*6.6,2)</f>
        <v>0</v>
      </c>
      <c r="M16" s="89" t="s">
        <v>57</v>
      </c>
    </row>
    <row r="17" spans="2:13" ht="6" customHeight="1">
      <c r="B17" s="90"/>
      <c r="C17" s="91"/>
      <c r="D17" s="108"/>
      <c r="E17" s="90"/>
      <c r="F17" s="93"/>
      <c r="G17" s="114"/>
      <c r="H17" s="72"/>
      <c r="I17" s="94"/>
      <c r="J17" s="70"/>
      <c r="K17" s="96"/>
      <c r="L17" s="135"/>
      <c r="M17" s="79"/>
    </row>
    <row r="18" spans="2:13" ht="6" customHeight="1">
      <c r="B18" s="81"/>
      <c r="C18" s="82"/>
      <c r="D18" s="107"/>
      <c r="E18" s="81"/>
      <c r="F18" s="119"/>
      <c r="G18" s="116"/>
      <c r="H18" s="49"/>
      <c r="I18" s="120"/>
      <c r="J18" s="66"/>
      <c r="K18" s="105"/>
      <c r="L18" s="133"/>
      <c r="M18" s="122"/>
    </row>
    <row r="19" spans="2:13" ht="18" customHeight="1">
      <c r="B19" s="81"/>
      <c r="C19" s="82" t="s">
        <v>52</v>
      </c>
      <c r="D19" s="107"/>
      <c r="E19" s="81"/>
      <c r="F19" s="84"/>
      <c r="G19" s="116" t="s">
        <v>65</v>
      </c>
      <c r="H19" s="49"/>
      <c r="I19" s="87"/>
      <c r="J19" s="66" t="s">
        <v>58</v>
      </c>
      <c r="K19" s="68">
        <v>2.49</v>
      </c>
      <c r="L19" s="117">
        <f>ROUND(2.49*I19,2)</f>
        <v>0</v>
      </c>
      <c r="M19" s="89" t="s">
        <v>57</v>
      </c>
    </row>
    <row r="20" spans="2:13" ht="6" customHeight="1">
      <c r="B20" s="81"/>
      <c r="C20" s="82"/>
      <c r="D20" s="107"/>
      <c r="E20" s="81"/>
      <c r="F20" s="119"/>
      <c r="G20" s="116"/>
      <c r="H20" s="49"/>
      <c r="I20" s="120"/>
      <c r="J20" s="66"/>
      <c r="K20" s="96"/>
      <c r="L20" s="133"/>
      <c r="M20" s="122"/>
    </row>
    <row r="21" spans="2:13" ht="6" customHeight="1">
      <c r="B21" s="98"/>
      <c r="C21" s="99"/>
      <c r="D21" s="101"/>
      <c r="E21" s="98"/>
      <c r="F21" s="102"/>
      <c r="G21" s="113"/>
      <c r="H21" s="57"/>
      <c r="I21" s="103"/>
      <c r="J21" s="55"/>
      <c r="K21" s="105"/>
      <c r="L21" s="134"/>
      <c r="M21" s="64"/>
    </row>
    <row r="22" spans="2:13" ht="18" customHeight="1">
      <c r="B22" s="81"/>
      <c r="C22" s="82" t="s">
        <v>54</v>
      </c>
      <c r="D22" s="107"/>
      <c r="E22" s="81"/>
      <c r="F22" s="84"/>
      <c r="G22" s="116" t="s">
        <v>65</v>
      </c>
      <c r="H22" s="49"/>
      <c r="I22" s="87"/>
      <c r="J22" s="66" t="s">
        <v>55</v>
      </c>
      <c r="K22" s="68">
        <v>0.36</v>
      </c>
      <c r="L22" s="117">
        <f>ROUND(I22*0.36,2)</f>
        <v>0</v>
      </c>
      <c r="M22" s="89" t="s">
        <v>57</v>
      </c>
    </row>
    <row r="23" spans="2:13" ht="6" customHeight="1">
      <c r="B23" s="90"/>
      <c r="C23" s="91"/>
      <c r="D23" s="108"/>
      <c r="E23" s="90"/>
      <c r="F23" s="93"/>
      <c r="G23" s="114"/>
      <c r="H23" s="108"/>
      <c r="I23" s="111"/>
      <c r="J23" s="70"/>
      <c r="K23" s="96"/>
      <c r="L23" s="111"/>
      <c r="M23" s="71"/>
    </row>
    <row r="24" spans="2:13" s="49" customFormat="1" ht="15.75" customHeight="1">
      <c r="B24" s="107"/>
      <c r="C24" s="82"/>
      <c r="D24" s="107"/>
      <c r="E24" s="107"/>
      <c r="F24" s="158" t="s">
        <v>15</v>
      </c>
      <c r="G24" s="158"/>
      <c r="H24" s="158"/>
      <c r="I24" s="158"/>
      <c r="J24" s="158"/>
      <c r="K24" s="158"/>
      <c r="L24" s="158"/>
      <c r="M24" s="158"/>
    </row>
    <row r="25" spans="2:13" ht="6" customHeight="1">
      <c r="B25" s="54"/>
      <c r="C25" s="55"/>
      <c r="D25" s="57"/>
      <c r="E25" s="54"/>
      <c r="F25" s="58"/>
      <c r="G25" s="113"/>
      <c r="H25" s="58"/>
      <c r="I25" s="60"/>
      <c r="J25" s="60"/>
      <c r="K25" s="62"/>
      <c r="L25" s="63"/>
      <c r="M25" s="64"/>
    </row>
    <row r="26" spans="2:13" ht="17.25">
      <c r="B26" s="86"/>
      <c r="C26" s="66"/>
      <c r="D26" s="49"/>
      <c r="E26" s="157" t="s">
        <v>43</v>
      </c>
      <c r="F26" s="155"/>
      <c r="G26" s="156"/>
      <c r="H26" s="155" t="s">
        <v>34</v>
      </c>
      <c r="I26" s="155"/>
      <c r="J26" s="155"/>
      <c r="K26" s="68" t="s">
        <v>44</v>
      </c>
      <c r="L26" s="155" t="s">
        <v>25</v>
      </c>
      <c r="M26" s="156"/>
    </row>
    <row r="27" spans="2:13" ht="6" customHeight="1">
      <c r="B27" s="86"/>
      <c r="C27" s="66"/>
      <c r="D27" s="49"/>
      <c r="E27" s="86"/>
      <c r="F27" s="85"/>
      <c r="G27" s="116"/>
      <c r="H27" s="85"/>
      <c r="I27" s="131"/>
      <c r="J27" s="131"/>
      <c r="K27" s="77"/>
      <c r="L27" s="132"/>
      <c r="M27" s="122"/>
    </row>
    <row r="28" spans="2:13" ht="6" customHeight="1">
      <c r="B28" s="98"/>
      <c r="C28" s="99"/>
      <c r="D28" s="101"/>
      <c r="E28" s="98"/>
      <c r="F28" s="102"/>
      <c r="G28" s="113"/>
      <c r="H28" s="57"/>
      <c r="I28" s="103"/>
      <c r="J28" s="57"/>
      <c r="K28" s="105"/>
      <c r="L28" s="115"/>
      <c r="M28" s="64"/>
    </row>
    <row r="29" spans="2:13" ht="18" customHeight="1">
      <c r="B29" s="81"/>
      <c r="C29" s="82" t="s">
        <v>33</v>
      </c>
      <c r="D29" s="107"/>
      <c r="E29" s="81"/>
      <c r="F29" s="84"/>
      <c r="G29" s="116" t="s">
        <v>65</v>
      </c>
      <c r="H29" s="49"/>
      <c r="I29" s="87"/>
      <c r="J29" s="66" t="s">
        <v>58</v>
      </c>
      <c r="K29" s="68">
        <v>2.32</v>
      </c>
      <c r="L29" s="117">
        <f>ROUND(I29*2.32,2)</f>
        <v>0</v>
      </c>
      <c r="M29" s="89" t="s">
        <v>57</v>
      </c>
    </row>
    <row r="30" spans="2:13" ht="6" customHeight="1">
      <c r="B30" s="90"/>
      <c r="C30" s="91"/>
      <c r="D30" s="108"/>
      <c r="E30" s="90"/>
      <c r="F30" s="93"/>
      <c r="G30" s="114"/>
      <c r="H30" s="72"/>
      <c r="I30" s="94"/>
      <c r="J30" s="70"/>
      <c r="K30" s="96"/>
      <c r="L30" s="118"/>
      <c r="M30" s="79"/>
    </row>
    <row r="31" spans="2:13" ht="6" customHeight="1">
      <c r="B31" s="81"/>
      <c r="C31" s="82"/>
      <c r="D31" s="107"/>
      <c r="E31" s="81"/>
      <c r="F31" s="119"/>
      <c r="G31" s="116"/>
      <c r="H31" s="49"/>
      <c r="I31" s="120"/>
      <c r="J31" s="66"/>
      <c r="K31" s="68"/>
      <c r="L31" s="121"/>
      <c r="M31" s="122"/>
    </row>
    <row r="32" spans="2:13" ht="18" customHeight="1">
      <c r="B32" s="81"/>
      <c r="C32" s="82" t="s">
        <v>66</v>
      </c>
      <c r="D32" s="107"/>
      <c r="E32" s="81"/>
      <c r="F32" s="84"/>
      <c r="G32" s="116" t="s">
        <v>65</v>
      </c>
      <c r="H32" s="49"/>
      <c r="I32" s="87"/>
      <c r="J32" s="66" t="s">
        <v>58</v>
      </c>
      <c r="K32" s="68">
        <v>2.58</v>
      </c>
      <c r="L32" s="117">
        <f>ROUND(I32*2.62,2)</f>
        <v>0</v>
      </c>
      <c r="M32" s="89" t="s">
        <v>57</v>
      </c>
    </row>
    <row r="33" spans="2:13" ht="6" customHeight="1">
      <c r="B33" s="90"/>
      <c r="C33" s="91"/>
      <c r="D33" s="108"/>
      <c r="E33" s="90"/>
      <c r="F33" s="93"/>
      <c r="G33" s="114"/>
      <c r="H33" s="72"/>
      <c r="I33" s="94"/>
      <c r="J33" s="72"/>
      <c r="K33" s="96"/>
      <c r="L33" s="118"/>
      <c r="M33" s="79"/>
    </row>
    <row r="34" ht="7.5" customHeight="1"/>
  </sheetData>
  <sheetProtection/>
  <mergeCells count="9">
    <mergeCell ref="D3:F4"/>
    <mergeCell ref="B2:E2"/>
    <mergeCell ref="L26:M26"/>
    <mergeCell ref="E7:G7"/>
    <mergeCell ref="H7:J7"/>
    <mergeCell ref="E26:G26"/>
    <mergeCell ref="H26:J26"/>
    <mergeCell ref="L7:M7"/>
    <mergeCell ref="F24:M24"/>
  </mergeCells>
  <hyperlinks>
    <hyperlink ref="B2" location="表紙!A1" display="表紙!A1"/>
  </hyperlinks>
  <printOptions/>
  <pageMargins left="0.75" right="0.75" top="1" bottom="1" header="0.5119444727897644" footer="0.5119444727897644"/>
  <pageSetup fitToHeight="1" fitToWidth="1" horizontalDpi="600" verticalDpi="600" orientation="landscape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defaultGridColor="0" zoomScaleSheetLayoutView="75" colorId="22" workbookViewId="0" topLeftCell="A1">
      <selection activeCell="K10" sqref="K10"/>
    </sheetView>
  </sheetViews>
  <sheetFormatPr defaultColWidth="9.00390625" defaultRowHeight="21" customHeight="1"/>
  <cols>
    <col min="1" max="1" width="2.125" style="46" customWidth="1"/>
    <col min="2" max="2" width="1.625" style="46" customWidth="1"/>
    <col min="3" max="3" width="10.25390625" style="47" bestFit="1" customWidth="1"/>
    <col min="4" max="5" width="1.625" style="46" customWidth="1"/>
    <col min="6" max="6" width="11.50390625" style="46" bestFit="1" customWidth="1"/>
    <col min="7" max="7" width="3.50390625" style="48" bestFit="1" customWidth="1"/>
    <col min="8" max="8" width="1.625" style="46" customWidth="1"/>
    <col min="9" max="9" width="16.125" style="46" bestFit="1" customWidth="1"/>
    <col min="10" max="10" width="4.50390625" style="46" bestFit="1" customWidth="1"/>
    <col min="11" max="11" width="6.00390625" style="48" bestFit="1" customWidth="1"/>
    <col min="12" max="12" width="14.625" style="46" bestFit="1" customWidth="1"/>
    <col min="13" max="13" width="3.50390625" style="46" bestFit="1" customWidth="1"/>
    <col min="14" max="14" width="2.125" style="46" customWidth="1"/>
    <col min="15" max="19" width="4.625" style="46" customWidth="1"/>
    <col min="20" max="256" width="9.00390625" style="46" customWidth="1"/>
  </cols>
  <sheetData>
    <row r="1" ht="17.25">
      <c r="A1" s="50"/>
    </row>
    <row r="2" spans="2:14" ht="18.75" customHeight="1">
      <c r="B2" s="154" t="s">
        <v>35</v>
      </c>
      <c r="C2" s="154"/>
      <c r="D2" s="154"/>
      <c r="E2" s="154"/>
      <c r="J2" s="52"/>
      <c r="K2" s="52"/>
      <c r="L2" s="52"/>
      <c r="M2" s="52"/>
      <c r="N2" s="52"/>
    </row>
    <row r="3" spans="2:14" ht="22.5">
      <c r="B3" s="51"/>
      <c r="C3" s="51"/>
      <c r="D3" s="153" t="s">
        <v>7</v>
      </c>
      <c r="E3" s="153"/>
      <c r="F3" s="153"/>
      <c r="I3" s="52"/>
      <c r="J3" s="52"/>
      <c r="L3" s="52"/>
      <c r="M3" s="52"/>
      <c r="N3" s="52"/>
    </row>
    <row r="4" spans="4:14" ht="19.5" customHeight="1">
      <c r="D4" s="153"/>
      <c r="E4" s="153"/>
      <c r="F4" s="153"/>
      <c r="G4" s="53" t="s">
        <v>74</v>
      </c>
      <c r="J4" s="52"/>
      <c r="K4" s="52"/>
      <c r="L4" s="52"/>
      <c r="M4" s="52"/>
      <c r="N4" s="52"/>
    </row>
    <row r="5" ht="7.5" customHeight="1"/>
    <row r="6" spans="2:13" ht="6" customHeight="1">
      <c r="B6" s="54"/>
      <c r="C6" s="55"/>
      <c r="D6" s="57"/>
      <c r="E6" s="54"/>
      <c r="F6" s="58"/>
      <c r="G6" s="113"/>
      <c r="H6" s="58"/>
      <c r="I6" s="60"/>
      <c r="J6" s="60"/>
      <c r="K6" s="62"/>
      <c r="L6" s="63"/>
      <c r="M6" s="64"/>
    </row>
    <row r="7" spans="2:13" s="47" customFormat="1" ht="14.25" customHeight="1">
      <c r="B7" s="65"/>
      <c r="C7" s="66"/>
      <c r="D7" s="66"/>
      <c r="E7" s="157" t="s">
        <v>43</v>
      </c>
      <c r="F7" s="155"/>
      <c r="G7" s="156"/>
      <c r="H7" s="155" t="s">
        <v>34</v>
      </c>
      <c r="I7" s="155"/>
      <c r="J7" s="155"/>
      <c r="K7" s="68" t="s">
        <v>44</v>
      </c>
      <c r="L7" s="155" t="s">
        <v>25</v>
      </c>
      <c r="M7" s="156"/>
    </row>
    <row r="8" spans="2:13" ht="6" customHeight="1">
      <c r="B8" s="86"/>
      <c r="C8" s="66"/>
      <c r="D8" s="49"/>
      <c r="E8" s="86"/>
      <c r="F8" s="85"/>
      <c r="G8" s="116"/>
      <c r="H8" s="85"/>
      <c r="I8" s="131"/>
      <c r="J8" s="131"/>
      <c r="K8" s="77"/>
      <c r="L8" s="132"/>
      <c r="M8" s="122"/>
    </row>
    <row r="9" spans="2:13" ht="6" customHeight="1">
      <c r="B9" s="54"/>
      <c r="C9" s="55"/>
      <c r="D9" s="57"/>
      <c r="E9" s="54"/>
      <c r="F9" s="58"/>
      <c r="G9" s="113"/>
      <c r="H9" s="58"/>
      <c r="I9" s="60"/>
      <c r="J9" s="60"/>
      <c r="K9" s="62"/>
      <c r="L9" s="63"/>
      <c r="M9" s="64"/>
    </row>
    <row r="10" spans="2:13" ht="18" customHeight="1">
      <c r="B10" s="81"/>
      <c r="C10" s="82" t="s">
        <v>45</v>
      </c>
      <c r="D10" s="107"/>
      <c r="E10" s="81"/>
      <c r="F10" s="84"/>
      <c r="G10" s="116" t="s">
        <v>65</v>
      </c>
      <c r="H10" s="49"/>
      <c r="I10" s="87"/>
      <c r="J10" s="66" t="s">
        <v>50</v>
      </c>
      <c r="K10" s="68">
        <v>0.636</v>
      </c>
      <c r="L10" s="117">
        <f>ROUND(I10*0.717,2)</f>
        <v>0</v>
      </c>
      <c r="M10" s="89" t="s">
        <v>57</v>
      </c>
    </row>
    <row r="11" spans="2:13" ht="6" customHeight="1">
      <c r="B11" s="90"/>
      <c r="C11" s="91"/>
      <c r="D11" s="108"/>
      <c r="E11" s="90"/>
      <c r="F11" s="93"/>
      <c r="G11" s="114"/>
      <c r="H11" s="72"/>
      <c r="I11" s="94"/>
      <c r="J11" s="70"/>
      <c r="K11" s="96"/>
      <c r="L11" s="94"/>
      <c r="M11" s="71"/>
    </row>
    <row r="12" spans="2:13" ht="6" customHeight="1">
      <c r="B12" s="81"/>
      <c r="C12" s="82"/>
      <c r="D12" s="107"/>
      <c r="E12" s="81"/>
      <c r="F12" s="119"/>
      <c r="G12" s="116"/>
      <c r="H12" s="49"/>
      <c r="I12" s="120"/>
      <c r="J12" s="66"/>
      <c r="K12" s="105"/>
      <c r="L12" s="133"/>
      <c r="M12" s="122"/>
    </row>
    <row r="13" spans="2:13" ht="18" customHeight="1">
      <c r="B13" s="81"/>
      <c r="C13" s="82" t="s">
        <v>31</v>
      </c>
      <c r="D13" s="107"/>
      <c r="E13" s="81"/>
      <c r="F13" s="84"/>
      <c r="G13" s="116" t="s">
        <v>65</v>
      </c>
      <c r="H13" s="49"/>
      <c r="I13" s="87"/>
      <c r="J13" s="66" t="s">
        <v>55</v>
      </c>
      <c r="K13" s="68">
        <v>2.23</v>
      </c>
      <c r="L13" s="117">
        <f>ROUND(I13*2.33,2)</f>
        <v>0</v>
      </c>
      <c r="M13" s="89" t="s">
        <v>57</v>
      </c>
    </row>
    <row r="14" spans="2:13" ht="6" customHeight="1">
      <c r="B14" s="81"/>
      <c r="C14" s="82"/>
      <c r="D14" s="107"/>
      <c r="E14" s="81"/>
      <c r="F14" s="119"/>
      <c r="G14" s="116"/>
      <c r="H14" s="49"/>
      <c r="I14" s="120"/>
      <c r="J14" s="66"/>
      <c r="K14" s="96"/>
      <c r="L14" s="133"/>
      <c r="M14" s="122"/>
    </row>
    <row r="15" spans="2:13" ht="6" customHeight="1">
      <c r="B15" s="98"/>
      <c r="C15" s="99"/>
      <c r="D15" s="101"/>
      <c r="E15" s="98"/>
      <c r="F15" s="102"/>
      <c r="G15" s="113"/>
      <c r="H15" s="57"/>
      <c r="I15" s="103"/>
      <c r="J15" s="55"/>
      <c r="K15" s="105"/>
      <c r="L15" s="134"/>
      <c r="M15" s="64"/>
    </row>
    <row r="16" spans="2:13" ht="18" customHeight="1">
      <c r="B16" s="81"/>
      <c r="C16" s="82" t="s">
        <v>40</v>
      </c>
      <c r="D16" s="107"/>
      <c r="E16" s="81"/>
      <c r="F16" s="84"/>
      <c r="G16" s="116" t="s">
        <v>65</v>
      </c>
      <c r="H16" s="49"/>
      <c r="I16" s="87"/>
      <c r="J16" s="66" t="s">
        <v>55</v>
      </c>
      <c r="K16" s="110">
        <v>6</v>
      </c>
      <c r="L16" s="117">
        <f>ROUND(I16*6.6,2)</f>
        <v>0</v>
      </c>
      <c r="M16" s="89" t="s">
        <v>57</v>
      </c>
    </row>
    <row r="17" spans="2:13" ht="6" customHeight="1">
      <c r="B17" s="90"/>
      <c r="C17" s="91"/>
      <c r="D17" s="108"/>
      <c r="E17" s="90"/>
      <c r="F17" s="93"/>
      <c r="G17" s="114"/>
      <c r="H17" s="72"/>
      <c r="I17" s="94"/>
      <c r="J17" s="70"/>
      <c r="K17" s="96"/>
      <c r="L17" s="135"/>
      <c r="M17" s="79"/>
    </row>
    <row r="18" spans="2:13" ht="6" customHeight="1">
      <c r="B18" s="81"/>
      <c r="C18" s="82"/>
      <c r="D18" s="107"/>
      <c r="E18" s="81"/>
      <c r="F18" s="119"/>
      <c r="G18" s="116"/>
      <c r="H18" s="49"/>
      <c r="I18" s="120"/>
      <c r="J18" s="66"/>
      <c r="K18" s="105"/>
      <c r="L18" s="133"/>
      <c r="M18" s="122"/>
    </row>
    <row r="19" spans="2:13" ht="18" customHeight="1">
      <c r="B19" s="81"/>
      <c r="C19" s="82" t="s">
        <v>52</v>
      </c>
      <c r="D19" s="107"/>
      <c r="E19" s="81"/>
      <c r="F19" s="84"/>
      <c r="G19" s="116" t="s">
        <v>65</v>
      </c>
      <c r="H19" s="49"/>
      <c r="I19" s="87"/>
      <c r="J19" s="66" t="s">
        <v>58</v>
      </c>
      <c r="K19" s="68">
        <v>2.49</v>
      </c>
      <c r="L19" s="117">
        <f>ROUND(2.49*I19,2)</f>
        <v>0</v>
      </c>
      <c r="M19" s="89" t="s">
        <v>57</v>
      </c>
    </row>
    <row r="20" spans="2:13" ht="6" customHeight="1">
      <c r="B20" s="81"/>
      <c r="C20" s="82"/>
      <c r="D20" s="107"/>
      <c r="E20" s="81"/>
      <c r="F20" s="119"/>
      <c r="G20" s="116"/>
      <c r="H20" s="49"/>
      <c r="I20" s="120"/>
      <c r="J20" s="66"/>
      <c r="K20" s="96"/>
      <c r="L20" s="133"/>
      <c r="M20" s="122"/>
    </row>
    <row r="21" spans="2:13" ht="6" customHeight="1">
      <c r="B21" s="98"/>
      <c r="C21" s="99"/>
      <c r="D21" s="101"/>
      <c r="E21" s="98"/>
      <c r="F21" s="102"/>
      <c r="G21" s="113"/>
      <c r="H21" s="57"/>
      <c r="I21" s="103"/>
      <c r="J21" s="55"/>
      <c r="K21" s="105"/>
      <c r="L21" s="134"/>
      <c r="M21" s="64"/>
    </row>
    <row r="22" spans="2:13" ht="18" customHeight="1">
      <c r="B22" s="81"/>
      <c r="C22" s="82" t="s">
        <v>54</v>
      </c>
      <c r="D22" s="107"/>
      <c r="E22" s="81"/>
      <c r="F22" s="84"/>
      <c r="G22" s="116" t="s">
        <v>65</v>
      </c>
      <c r="H22" s="49"/>
      <c r="I22" s="87"/>
      <c r="J22" s="66" t="s">
        <v>55</v>
      </c>
      <c r="K22" s="68">
        <v>0.36</v>
      </c>
      <c r="L22" s="117">
        <f>ROUND(I22*0.36,2)</f>
        <v>0</v>
      </c>
      <c r="M22" s="89" t="s">
        <v>57</v>
      </c>
    </row>
    <row r="23" spans="2:13" ht="6" customHeight="1">
      <c r="B23" s="90"/>
      <c r="C23" s="91"/>
      <c r="D23" s="108"/>
      <c r="E23" s="90"/>
      <c r="F23" s="93"/>
      <c r="G23" s="114"/>
      <c r="H23" s="108"/>
      <c r="I23" s="111"/>
      <c r="J23" s="70"/>
      <c r="K23" s="96"/>
      <c r="L23" s="111"/>
      <c r="M23" s="71"/>
    </row>
    <row r="24" spans="2:13" s="49" customFormat="1" ht="15.75" customHeight="1">
      <c r="B24" s="107"/>
      <c r="C24" s="82"/>
      <c r="D24" s="107"/>
      <c r="E24" s="107"/>
      <c r="F24" s="158" t="s">
        <v>15</v>
      </c>
      <c r="G24" s="158"/>
      <c r="H24" s="158"/>
      <c r="I24" s="158"/>
      <c r="J24" s="158"/>
      <c r="K24" s="158"/>
      <c r="L24" s="158"/>
      <c r="M24" s="158"/>
    </row>
    <row r="25" spans="2:13" ht="6" customHeight="1">
      <c r="B25" s="54"/>
      <c r="C25" s="55"/>
      <c r="D25" s="57"/>
      <c r="E25" s="54"/>
      <c r="F25" s="58"/>
      <c r="G25" s="113"/>
      <c r="H25" s="58"/>
      <c r="I25" s="60"/>
      <c r="J25" s="60"/>
      <c r="K25" s="62"/>
      <c r="L25" s="63"/>
      <c r="M25" s="64"/>
    </row>
    <row r="26" spans="2:13" ht="17.25">
      <c r="B26" s="86"/>
      <c r="C26" s="66"/>
      <c r="D26" s="49"/>
      <c r="E26" s="157" t="s">
        <v>43</v>
      </c>
      <c r="F26" s="155"/>
      <c r="G26" s="156"/>
      <c r="H26" s="155" t="s">
        <v>34</v>
      </c>
      <c r="I26" s="155"/>
      <c r="J26" s="155"/>
      <c r="K26" s="68" t="s">
        <v>44</v>
      </c>
      <c r="L26" s="155" t="s">
        <v>25</v>
      </c>
      <c r="M26" s="156"/>
    </row>
    <row r="27" spans="2:13" ht="6" customHeight="1">
      <c r="B27" s="86"/>
      <c r="C27" s="66"/>
      <c r="D27" s="49"/>
      <c r="E27" s="86"/>
      <c r="F27" s="85"/>
      <c r="G27" s="116"/>
      <c r="H27" s="85"/>
      <c r="I27" s="131"/>
      <c r="J27" s="131"/>
      <c r="K27" s="77"/>
      <c r="L27" s="132"/>
      <c r="M27" s="122"/>
    </row>
    <row r="28" spans="2:13" ht="6" customHeight="1">
      <c r="B28" s="98"/>
      <c r="C28" s="99"/>
      <c r="D28" s="101"/>
      <c r="E28" s="98"/>
      <c r="F28" s="102"/>
      <c r="G28" s="113"/>
      <c r="H28" s="57"/>
      <c r="I28" s="103"/>
      <c r="J28" s="57"/>
      <c r="K28" s="105"/>
      <c r="L28" s="115"/>
      <c r="M28" s="64"/>
    </row>
    <row r="29" spans="2:13" ht="18" customHeight="1">
      <c r="B29" s="81"/>
      <c r="C29" s="82" t="s">
        <v>33</v>
      </c>
      <c r="D29" s="107"/>
      <c r="E29" s="81"/>
      <c r="F29" s="84"/>
      <c r="G29" s="116" t="s">
        <v>65</v>
      </c>
      <c r="H29" s="49"/>
      <c r="I29" s="87"/>
      <c r="J29" s="66" t="s">
        <v>58</v>
      </c>
      <c r="K29" s="68">
        <v>2.32</v>
      </c>
      <c r="L29" s="117">
        <f>ROUND(I29*2.32,2)</f>
        <v>0</v>
      </c>
      <c r="M29" s="89" t="s">
        <v>57</v>
      </c>
    </row>
    <row r="30" spans="2:13" ht="6" customHeight="1">
      <c r="B30" s="90"/>
      <c r="C30" s="91"/>
      <c r="D30" s="108"/>
      <c r="E30" s="90"/>
      <c r="F30" s="93"/>
      <c r="G30" s="114"/>
      <c r="H30" s="72"/>
      <c r="I30" s="94"/>
      <c r="J30" s="70"/>
      <c r="K30" s="96"/>
      <c r="L30" s="118"/>
      <c r="M30" s="79"/>
    </row>
    <row r="31" spans="2:13" ht="6" customHeight="1">
      <c r="B31" s="81"/>
      <c r="C31" s="82"/>
      <c r="D31" s="107"/>
      <c r="E31" s="81"/>
      <c r="F31" s="119"/>
      <c r="G31" s="116"/>
      <c r="H31" s="49"/>
      <c r="I31" s="120"/>
      <c r="J31" s="66"/>
      <c r="K31" s="68"/>
      <c r="L31" s="121"/>
      <c r="M31" s="122"/>
    </row>
    <row r="32" spans="2:13" ht="18" customHeight="1">
      <c r="B32" s="81"/>
      <c r="C32" s="82" t="s">
        <v>66</v>
      </c>
      <c r="D32" s="107"/>
      <c r="E32" s="81"/>
      <c r="F32" s="84"/>
      <c r="G32" s="116" t="s">
        <v>65</v>
      </c>
      <c r="H32" s="49"/>
      <c r="I32" s="87"/>
      <c r="J32" s="66" t="s">
        <v>58</v>
      </c>
      <c r="K32" s="68">
        <v>2.58</v>
      </c>
      <c r="L32" s="117">
        <f>ROUND(I32*2.62,2)</f>
        <v>0</v>
      </c>
      <c r="M32" s="89" t="s">
        <v>57</v>
      </c>
    </row>
    <row r="33" spans="2:13" ht="6" customHeight="1">
      <c r="B33" s="90"/>
      <c r="C33" s="91"/>
      <c r="D33" s="108"/>
      <c r="E33" s="90"/>
      <c r="F33" s="93"/>
      <c r="G33" s="114"/>
      <c r="H33" s="72"/>
      <c r="I33" s="94"/>
      <c r="J33" s="72"/>
      <c r="K33" s="96"/>
      <c r="L33" s="118"/>
      <c r="M33" s="79"/>
    </row>
    <row r="34" ht="7.5" customHeight="1"/>
  </sheetData>
  <sheetProtection/>
  <mergeCells count="9">
    <mergeCell ref="D3:F4"/>
    <mergeCell ref="B2:E2"/>
    <mergeCell ref="L26:M26"/>
    <mergeCell ref="E7:G7"/>
    <mergeCell ref="H7:J7"/>
    <mergeCell ref="E26:G26"/>
    <mergeCell ref="H26:J26"/>
    <mergeCell ref="L7:M7"/>
    <mergeCell ref="F24:M24"/>
  </mergeCells>
  <hyperlinks>
    <hyperlink ref="B2" location="表紙!A1" display="表紙!A1"/>
  </hyperlinks>
  <printOptions/>
  <pageMargins left="0.75" right="0.75" top="1" bottom="1" header="0.5119444727897644" footer="0.511944472789764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defaultGridColor="0" zoomScaleSheetLayoutView="75" colorId="22" workbookViewId="0" topLeftCell="A1">
      <selection activeCell="K10" sqref="K10"/>
    </sheetView>
  </sheetViews>
  <sheetFormatPr defaultColWidth="9.00390625" defaultRowHeight="21" customHeight="1"/>
  <cols>
    <col min="1" max="1" width="2.125" style="46" customWidth="1"/>
    <col min="2" max="2" width="1.625" style="46" customWidth="1"/>
    <col min="3" max="3" width="10.25390625" style="47" bestFit="1" customWidth="1"/>
    <col min="4" max="5" width="1.625" style="46" customWidth="1"/>
    <col min="6" max="6" width="11.50390625" style="46" bestFit="1" customWidth="1"/>
    <col min="7" max="7" width="3.50390625" style="48" bestFit="1" customWidth="1"/>
    <col min="8" max="8" width="1.625" style="46" customWidth="1"/>
    <col min="9" max="9" width="16.125" style="46" bestFit="1" customWidth="1"/>
    <col min="10" max="10" width="4.50390625" style="46" bestFit="1" customWidth="1"/>
    <col min="11" max="11" width="6.00390625" style="48" bestFit="1" customWidth="1"/>
    <col min="12" max="12" width="14.625" style="46" bestFit="1" customWidth="1"/>
    <col min="13" max="13" width="3.50390625" style="46" bestFit="1" customWidth="1"/>
    <col min="14" max="14" width="2.125" style="46" customWidth="1"/>
    <col min="15" max="19" width="4.625" style="46" customWidth="1"/>
    <col min="20" max="256" width="9.00390625" style="46" customWidth="1"/>
  </cols>
  <sheetData>
    <row r="1" ht="17.25">
      <c r="A1" s="50"/>
    </row>
    <row r="2" spans="2:14" ht="18.75" customHeight="1">
      <c r="B2" s="154" t="s">
        <v>35</v>
      </c>
      <c r="C2" s="154"/>
      <c r="D2" s="154"/>
      <c r="E2" s="154"/>
      <c r="J2" s="52"/>
      <c r="K2" s="52"/>
      <c r="L2" s="52"/>
      <c r="M2" s="52"/>
      <c r="N2" s="52"/>
    </row>
    <row r="3" spans="2:14" ht="22.5">
      <c r="B3" s="51"/>
      <c r="C3" s="51"/>
      <c r="D3" s="153" t="s">
        <v>8</v>
      </c>
      <c r="E3" s="153"/>
      <c r="F3" s="153"/>
      <c r="I3" s="52"/>
      <c r="J3" s="52"/>
      <c r="L3" s="52"/>
      <c r="M3" s="52"/>
      <c r="N3" s="52"/>
    </row>
    <row r="4" spans="4:14" ht="19.5" customHeight="1">
      <c r="D4" s="153"/>
      <c r="E4" s="153"/>
      <c r="F4" s="153"/>
      <c r="G4" s="53" t="s">
        <v>70</v>
      </c>
      <c r="J4" s="52"/>
      <c r="K4" s="52"/>
      <c r="L4" s="52"/>
      <c r="M4" s="52"/>
      <c r="N4" s="52"/>
    </row>
    <row r="5" ht="7.5" customHeight="1"/>
    <row r="6" spans="2:13" ht="6" customHeight="1">
      <c r="B6" s="54"/>
      <c r="C6" s="55"/>
      <c r="D6" s="57"/>
      <c r="E6" s="54"/>
      <c r="F6" s="58"/>
      <c r="G6" s="113"/>
      <c r="H6" s="58"/>
      <c r="I6" s="60"/>
      <c r="J6" s="60"/>
      <c r="K6" s="62"/>
      <c r="L6" s="63"/>
      <c r="M6" s="64"/>
    </row>
    <row r="7" spans="2:13" s="47" customFormat="1" ht="17.25">
      <c r="B7" s="65"/>
      <c r="C7" s="66"/>
      <c r="D7" s="66"/>
      <c r="E7" s="157" t="s">
        <v>43</v>
      </c>
      <c r="F7" s="155"/>
      <c r="G7" s="156"/>
      <c r="H7" s="155" t="s">
        <v>34</v>
      </c>
      <c r="I7" s="155"/>
      <c r="J7" s="155"/>
      <c r="K7" s="68" t="s">
        <v>44</v>
      </c>
      <c r="L7" s="155" t="s">
        <v>25</v>
      </c>
      <c r="M7" s="156"/>
    </row>
    <row r="8" spans="2:13" ht="6" customHeight="1">
      <c r="B8" s="86"/>
      <c r="C8" s="66"/>
      <c r="D8" s="49"/>
      <c r="E8" s="86"/>
      <c r="F8" s="85"/>
      <c r="G8" s="116"/>
      <c r="H8" s="85"/>
      <c r="I8" s="131"/>
      <c r="J8" s="131"/>
      <c r="K8" s="77"/>
      <c r="L8" s="132"/>
      <c r="M8" s="122"/>
    </row>
    <row r="9" spans="2:13" ht="6" customHeight="1">
      <c r="B9" s="54"/>
      <c r="C9" s="55"/>
      <c r="D9" s="57"/>
      <c r="E9" s="54"/>
      <c r="F9" s="58"/>
      <c r="G9" s="113"/>
      <c r="H9" s="58"/>
      <c r="I9" s="60"/>
      <c r="J9" s="60"/>
      <c r="K9" s="62"/>
      <c r="L9" s="63"/>
      <c r="M9" s="64"/>
    </row>
    <row r="10" spans="2:13" ht="18" customHeight="1">
      <c r="B10" s="81"/>
      <c r="C10" s="82" t="s">
        <v>45</v>
      </c>
      <c r="D10" s="107"/>
      <c r="E10" s="81"/>
      <c r="F10" s="84"/>
      <c r="G10" s="116" t="s">
        <v>65</v>
      </c>
      <c r="H10" s="49"/>
      <c r="I10" s="87"/>
      <c r="J10" s="66" t="s">
        <v>50</v>
      </c>
      <c r="K10" s="68">
        <v>0.636</v>
      </c>
      <c r="L10" s="117">
        <f>ROUND(I10*0.717,2)</f>
        <v>0</v>
      </c>
      <c r="M10" s="89" t="s">
        <v>57</v>
      </c>
    </row>
    <row r="11" spans="2:13" ht="6" customHeight="1">
      <c r="B11" s="90"/>
      <c r="C11" s="91"/>
      <c r="D11" s="108"/>
      <c r="E11" s="90"/>
      <c r="F11" s="93"/>
      <c r="G11" s="114"/>
      <c r="H11" s="72"/>
      <c r="I11" s="94"/>
      <c r="J11" s="70"/>
      <c r="K11" s="96"/>
      <c r="L11" s="94"/>
      <c r="M11" s="71"/>
    </row>
    <row r="12" spans="2:13" ht="6" customHeight="1">
      <c r="B12" s="81"/>
      <c r="C12" s="82"/>
      <c r="D12" s="107"/>
      <c r="E12" s="81"/>
      <c r="F12" s="119"/>
      <c r="G12" s="116"/>
      <c r="H12" s="49"/>
      <c r="I12" s="120"/>
      <c r="J12" s="66"/>
      <c r="K12" s="105"/>
      <c r="L12" s="133"/>
      <c r="M12" s="122"/>
    </row>
    <row r="13" spans="2:13" ht="18" customHeight="1">
      <c r="B13" s="81"/>
      <c r="C13" s="82" t="s">
        <v>31</v>
      </c>
      <c r="D13" s="107"/>
      <c r="E13" s="81"/>
      <c r="F13" s="84"/>
      <c r="G13" s="116" t="s">
        <v>65</v>
      </c>
      <c r="H13" s="49"/>
      <c r="I13" s="87"/>
      <c r="J13" s="66" t="s">
        <v>55</v>
      </c>
      <c r="K13" s="68">
        <v>2.23</v>
      </c>
      <c r="L13" s="117">
        <f>ROUND(I13*2.33,2)</f>
        <v>0</v>
      </c>
      <c r="M13" s="89" t="s">
        <v>57</v>
      </c>
    </row>
    <row r="14" spans="2:13" ht="6" customHeight="1">
      <c r="B14" s="81"/>
      <c r="C14" s="82"/>
      <c r="D14" s="107"/>
      <c r="E14" s="81"/>
      <c r="F14" s="119"/>
      <c r="G14" s="116"/>
      <c r="H14" s="49"/>
      <c r="I14" s="120"/>
      <c r="J14" s="66"/>
      <c r="K14" s="96"/>
      <c r="L14" s="133"/>
      <c r="M14" s="122"/>
    </row>
    <row r="15" spans="2:13" ht="6" customHeight="1">
      <c r="B15" s="98"/>
      <c r="C15" s="99"/>
      <c r="D15" s="101"/>
      <c r="E15" s="98"/>
      <c r="F15" s="102"/>
      <c r="G15" s="113"/>
      <c r="H15" s="57"/>
      <c r="I15" s="103"/>
      <c r="J15" s="55"/>
      <c r="K15" s="105"/>
      <c r="L15" s="134"/>
      <c r="M15" s="64"/>
    </row>
    <row r="16" spans="2:13" ht="18" customHeight="1">
      <c r="B16" s="81"/>
      <c r="C16" s="82" t="s">
        <v>40</v>
      </c>
      <c r="D16" s="107"/>
      <c r="E16" s="81"/>
      <c r="F16" s="84"/>
      <c r="G16" s="116" t="s">
        <v>65</v>
      </c>
      <c r="H16" s="49"/>
      <c r="I16" s="87"/>
      <c r="J16" s="66" t="s">
        <v>55</v>
      </c>
      <c r="K16" s="110">
        <v>6</v>
      </c>
      <c r="L16" s="117">
        <f>ROUND(I16*6.6,2)</f>
        <v>0</v>
      </c>
      <c r="M16" s="89" t="s">
        <v>57</v>
      </c>
    </row>
    <row r="17" spans="2:13" ht="6" customHeight="1">
      <c r="B17" s="90"/>
      <c r="C17" s="91"/>
      <c r="D17" s="108"/>
      <c r="E17" s="90"/>
      <c r="F17" s="93"/>
      <c r="G17" s="114"/>
      <c r="H17" s="72"/>
      <c r="I17" s="94"/>
      <c r="J17" s="70"/>
      <c r="K17" s="96"/>
      <c r="L17" s="135"/>
      <c r="M17" s="79"/>
    </row>
    <row r="18" spans="2:13" ht="6" customHeight="1">
      <c r="B18" s="81"/>
      <c r="C18" s="82"/>
      <c r="D18" s="107"/>
      <c r="E18" s="81"/>
      <c r="F18" s="119"/>
      <c r="G18" s="116"/>
      <c r="H18" s="49"/>
      <c r="I18" s="120"/>
      <c r="J18" s="66"/>
      <c r="K18" s="105"/>
      <c r="L18" s="133"/>
      <c r="M18" s="122"/>
    </row>
    <row r="19" spans="2:13" ht="18" customHeight="1">
      <c r="B19" s="81"/>
      <c r="C19" s="82" t="s">
        <v>52</v>
      </c>
      <c r="D19" s="107"/>
      <c r="E19" s="81"/>
      <c r="F19" s="84"/>
      <c r="G19" s="116" t="s">
        <v>65</v>
      </c>
      <c r="H19" s="49"/>
      <c r="I19" s="87"/>
      <c r="J19" s="66" t="s">
        <v>58</v>
      </c>
      <c r="K19" s="68">
        <v>2.49</v>
      </c>
      <c r="L19" s="117">
        <f>ROUND(2.49*I19,2)</f>
        <v>0</v>
      </c>
      <c r="M19" s="89" t="s">
        <v>57</v>
      </c>
    </row>
    <row r="20" spans="2:13" ht="6" customHeight="1">
      <c r="B20" s="81"/>
      <c r="C20" s="82"/>
      <c r="D20" s="107"/>
      <c r="E20" s="81"/>
      <c r="F20" s="119"/>
      <c r="G20" s="116"/>
      <c r="H20" s="49"/>
      <c r="I20" s="120"/>
      <c r="J20" s="66"/>
      <c r="K20" s="96"/>
      <c r="L20" s="133"/>
      <c r="M20" s="122"/>
    </row>
    <row r="21" spans="2:13" ht="6" customHeight="1">
      <c r="B21" s="98"/>
      <c r="C21" s="99"/>
      <c r="D21" s="101"/>
      <c r="E21" s="98"/>
      <c r="F21" s="102"/>
      <c r="G21" s="113"/>
      <c r="H21" s="57"/>
      <c r="I21" s="103"/>
      <c r="J21" s="55"/>
      <c r="K21" s="105"/>
      <c r="L21" s="134"/>
      <c r="M21" s="64"/>
    </row>
    <row r="22" spans="2:13" ht="18" customHeight="1">
      <c r="B22" s="81"/>
      <c r="C22" s="82" t="s">
        <v>54</v>
      </c>
      <c r="D22" s="107"/>
      <c r="E22" s="81"/>
      <c r="F22" s="84"/>
      <c r="G22" s="116" t="s">
        <v>65</v>
      </c>
      <c r="H22" s="49"/>
      <c r="I22" s="87"/>
      <c r="J22" s="66" t="s">
        <v>55</v>
      </c>
      <c r="K22" s="68">
        <v>0.36</v>
      </c>
      <c r="L22" s="117">
        <f>ROUND(I22*0.36,2)</f>
        <v>0</v>
      </c>
      <c r="M22" s="89" t="s">
        <v>57</v>
      </c>
    </row>
    <row r="23" spans="2:13" ht="6" customHeight="1">
      <c r="B23" s="90"/>
      <c r="C23" s="91"/>
      <c r="D23" s="108"/>
      <c r="E23" s="90"/>
      <c r="F23" s="93"/>
      <c r="G23" s="114"/>
      <c r="H23" s="108"/>
      <c r="I23" s="111"/>
      <c r="J23" s="70"/>
      <c r="K23" s="96"/>
      <c r="L23" s="111"/>
      <c r="M23" s="71"/>
    </row>
    <row r="24" spans="2:13" s="49" customFormat="1" ht="15.75" customHeight="1">
      <c r="B24" s="107"/>
      <c r="C24" s="82"/>
      <c r="D24" s="107"/>
      <c r="E24" s="107"/>
      <c r="F24" s="158" t="s">
        <v>15</v>
      </c>
      <c r="G24" s="158"/>
      <c r="H24" s="158"/>
      <c r="I24" s="158"/>
      <c r="J24" s="158"/>
      <c r="K24" s="158"/>
      <c r="L24" s="158"/>
      <c r="M24" s="158"/>
    </row>
    <row r="25" spans="2:13" ht="6" customHeight="1">
      <c r="B25" s="54"/>
      <c r="C25" s="55"/>
      <c r="D25" s="57"/>
      <c r="E25" s="54"/>
      <c r="F25" s="58"/>
      <c r="G25" s="113"/>
      <c r="H25" s="58"/>
      <c r="I25" s="60"/>
      <c r="J25" s="60"/>
      <c r="K25" s="62"/>
      <c r="L25" s="63"/>
      <c r="M25" s="64"/>
    </row>
    <row r="26" spans="2:13" ht="17.25">
      <c r="B26" s="86"/>
      <c r="C26" s="66"/>
      <c r="D26" s="49"/>
      <c r="E26" s="157" t="s">
        <v>43</v>
      </c>
      <c r="F26" s="155"/>
      <c r="G26" s="156"/>
      <c r="H26" s="155" t="s">
        <v>34</v>
      </c>
      <c r="I26" s="155"/>
      <c r="J26" s="155"/>
      <c r="K26" s="68" t="s">
        <v>44</v>
      </c>
      <c r="L26" s="155" t="s">
        <v>25</v>
      </c>
      <c r="M26" s="156"/>
    </row>
    <row r="27" spans="2:13" ht="6" customHeight="1">
      <c r="B27" s="86"/>
      <c r="C27" s="66"/>
      <c r="D27" s="49"/>
      <c r="E27" s="86"/>
      <c r="F27" s="85"/>
      <c r="G27" s="116"/>
      <c r="H27" s="85"/>
      <c r="I27" s="131"/>
      <c r="J27" s="131"/>
      <c r="K27" s="77"/>
      <c r="L27" s="132"/>
      <c r="M27" s="122"/>
    </row>
    <row r="28" spans="2:13" ht="6" customHeight="1">
      <c r="B28" s="98"/>
      <c r="C28" s="99"/>
      <c r="D28" s="101"/>
      <c r="E28" s="98"/>
      <c r="F28" s="102"/>
      <c r="G28" s="113"/>
      <c r="H28" s="57"/>
      <c r="I28" s="103"/>
      <c r="J28" s="57"/>
      <c r="K28" s="105"/>
      <c r="L28" s="115"/>
      <c r="M28" s="64"/>
    </row>
    <row r="29" spans="2:13" ht="18" customHeight="1">
      <c r="B29" s="81"/>
      <c r="C29" s="82" t="s">
        <v>33</v>
      </c>
      <c r="D29" s="107"/>
      <c r="E29" s="81"/>
      <c r="F29" s="84"/>
      <c r="G29" s="116" t="s">
        <v>65</v>
      </c>
      <c r="H29" s="49"/>
      <c r="I29" s="87"/>
      <c r="J29" s="66" t="s">
        <v>58</v>
      </c>
      <c r="K29" s="68">
        <v>2.32</v>
      </c>
      <c r="L29" s="117">
        <f>ROUND(I29*2.32,2)</f>
        <v>0</v>
      </c>
      <c r="M29" s="89" t="s">
        <v>57</v>
      </c>
    </row>
    <row r="30" spans="2:13" ht="6" customHeight="1">
      <c r="B30" s="90"/>
      <c r="C30" s="91"/>
      <c r="D30" s="108"/>
      <c r="E30" s="90"/>
      <c r="F30" s="93"/>
      <c r="G30" s="114"/>
      <c r="H30" s="72"/>
      <c r="I30" s="94"/>
      <c r="J30" s="70"/>
      <c r="K30" s="96"/>
      <c r="L30" s="118"/>
      <c r="M30" s="79"/>
    </row>
    <row r="31" spans="2:13" ht="6" customHeight="1">
      <c r="B31" s="81"/>
      <c r="C31" s="82"/>
      <c r="D31" s="107"/>
      <c r="E31" s="81"/>
      <c r="F31" s="119"/>
      <c r="G31" s="116"/>
      <c r="H31" s="49"/>
      <c r="I31" s="120"/>
      <c r="J31" s="66"/>
      <c r="K31" s="68"/>
      <c r="L31" s="121"/>
      <c r="M31" s="122"/>
    </row>
    <row r="32" spans="2:13" ht="18" customHeight="1">
      <c r="B32" s="81"/>
      <c r="C32" s="82" t="s">
        <v>66</v>
      </c>
      <c r="D32" s="107"/>
      <c r="E32" s="81"/>
      <c r="F32" s="84"/>
      <c r="G32" s="116" t="s">
        <v>65</v>
      </c>
      <c r="H32" s="49"/>
      <c r="I32" s="87"/>
      <c r="J32" s="66" t="s">
        <v>58</v>
      </c>
      <c r="K32" s="68">
        <v>2.58</v>
      </c>
      <c r="L32" s="117">
        <f>ROUND(I32*2.62,2)</f>
        <v>0</v>
      </c>
      <c r="M32" s="89" t="s">
        <v>57</v>
      </c>
    </row>
    <row r="33" spans="2:13" ht="6" customHeight="1">
      <c r="B33" s="90"/>
      <c r="C33" s="91"/>
      <c r="D33" s="108"/>
      <c r="E33" s="90"/>
      <c r="F33" s="93"/>
      <c r="G33" s="114"/>
      <c r="H33" s="72"/>
      <c r="I33" s="94"/>
      <c r="J33" s="72"/>
      <c r="K33" s="96"/>
      <c r="L33" s="118"/>
      <c r="M33" s="79"/>
    </row>
    <row r="34" ht="7.5" customHeight="1"/>
  </sheetData>
  <sheetProtection/>
  <mergeCells count="9">
    <mergeCell ref="D3:F4"/>
    <mergeCell ref="B2:E2"/>
    <mergeCell ref="L26:M26"/>
    <mergeCell ref="E7:G7"/>
    <mergeCell ref="H7:J7"/>
    <mergeCell ref="E26:G26"/>
    <mergeCell ref="H26:J26"/>
    <mergeCell ref="L7:M7"/>
    <mergeCell ref="F24:M24"/>
  </mergeCells>
  <hyperlinks>
    <hyperlink ref="B2" location="表紙!A1" display="表紙!A1"/>
  </hyperlinks>
  <printOptions/>
  <pageMargins left="0.75" right="0.75" top="1" bottom="1" header="0.5119444727897644" footer="0.511944472789764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defaultGridColor="0" zoomScaleSheetLayoutView="75" colorId="22" workbookViewId="0" topLeftCell="A1">
      <selection activeCell="K10" sqref="K10"/>
    </sheetView>
  </sheetViews>
  <sheetFormatPr defaultColWidth="9.00390625" defaultRowHeight="21" customHeight="1"/>
  <cols>
    <col min="1" max="1" width="2.125" style="46" customWidth="1"/>
    <col min="2" max="2" width="1.625" style="46" customWidth="1"/>
    <col min="3" max="3" width="10.25390625" style="47" bestFit="1" customWidth="1"/>
    <col min="4" max="5" width="1.625" style="46" customWidth="1"/>
    <col min="6" max="6" width="11.50390625" style="46" bestFit="1" customWidth="1"/>
    <col min="7" max="7" width="3.50390625" style="48" bestFit="1" customWidth="1"/>
    <col min="8" max="8" width="1.625" style="46" customWidth="1"/>
    <col min="9" max="9" width="16.125" style="46" bestFit="1" customWidth="1"/>
    <col min="10" max="10" width="4.50390625" style="46" bestFit="1" customWidth="1"/>
    <col min="11" max="11" width="6.00390625" style="48" bestFit="1" customWidth="1"/>
    <col min="12" max="12" width="14.625" style="46" bestFit="1" customWidth="1"/>
    <col min="13" max="13" width="3.50390625" style="46" bestFit="1" customWidth="1"/>
    <col min="14" max="14" width="2.125" style="46" customWidth="1"/>
    <col min="15" max="19" width="4.625" style="46" customWidth="1"/>
    <col min="20" max="256" width="9.00390625" style="46" customWidth="1"/>
  </cols>
  <sheetData>
    <row r="1" ht="17.25">
      <c r="A1" s="50"/>
    </row>
    <row r="2" spans="2:14" ht="18.75" customHeight="1">
      <c r="B2" s="154" t="s">
        <v>35</v>
      </c>
      <c r="C2" s="154"/>
      <c r="D2" s="154"/>
      <c r="E2" s="154"/>
      <c r="J2" s="52"/>
      <c r="K2" s="52"/>
      <c r="L2" s="52"/>
      <c r="M2" s="52"/>
      <c r="N2" s="52"/>
    </row>
    <row r="3" spans="2:14" ht="22.5">
      <c r="B3" s="51"/>
      <c r="C3" s="51"/>
      <c r="D3" s="153" t="s">
        <v>9</v>
      </c>
      <c r="E3" s="153"/>
      <c r="F3" s="153"/>
      <c r="I3" s="52"/>
      <c r="J3" s="52"/>
      <c r="L3" s="52"/>
      <c r="M3" s="52"/>
      <c r="N3" s="52"/>
    </row>
    <row r="4" spans="4:14" ht="19.5" customHeight="1">
      <c r="D4" s="153"/>
      <c r="E4" s="153"/>
      <c r="F4" s="153"/>
      <c r="G4" s="53" t="s">
        <v>36</v>
      </c>
      <c r="J4" s="52"/>
      <c r="K4" s="52"/>
      <c r="L4" s="52"/>
      <c r="M4" s="52"/>
      <c r="N4" s="52"/>
    </row>
    <row r="5" ht="7.5" customHeight="1"/>
    <row r="6" spans="2:13" ht="6" customHeight="1">
      <c r="B6" s="54"/>
      <c r="C6" s="55"/>
      <c r="D6" s="57"/>
      <c r="E6" s="54"/>
      <c r="F6" s="58"/>
      <c r="G6" s="113"/>
      <c r="H6" s="58"/>
      <c r="I6" s="60"/>
      <c r="J6" s="60"/>
      <c r="K6" s="62"/>
      <c r="L6" s="63"/>
      <c r="M6" s="64"/>
    </row>
    <row r="7" spans="2:13" s="47" customFormat="1" ht="17.25">
      <c r="B7" s="65"/>
      <c r="C7" s="66"/>
      <c r="D7" s="66"/>
      <c r="E7" s="157" t="s">
        <v>43</v>
      </c>
      <c r="F7" s="155"/>
      <c r="G7" s="156"/>
      <c r="H7" s="155" t="s">
        <v>34</v>
      </c>
      <c r="I7" s="155"/>
      <c r="J7" s="155"/>
      <c r="K7" s="68" t="s">
        <v>44</v>
      </c>
      <c r="L7" s="155" t="s">
        <v>25</v>
      </c>
      <c r="M7" s="156"/>
    </row>
    <row r="8" spans="2:13" ht="6" customHeight="1">
      <c r="B8" s="86"/>
      <c r="C8" s="66"/>
      <c r="D8" s="49"/>
      <c r="E8" s="86"/>
      <c r="F8" s="85"/>
      <c r="G8" s="116"/>
      <c r="H8" s="85"/>
      <c r="I8" s="131"/>
      <c r="J8" s="131"/>
      <c r="K8" s="77"/>
      <c r="L8" s="132"/>
      <c r="M8" s="122"/>
    </row>
    <row r="9" spans="2:13" ht="6" customHeight="1">
      <c r="B9" s="54"/>
      <c r="C9" s="55"/>
      <c r="D9" s="57"/>
      <c r="E9" s="54"/>
      <c r="F9" s="58"/>
      <c r="G9" s="113"/>
      <c r="H9" s="58"/>
      <c r="I9" s="60"/>
      <c r="J9" s="60"/>
      <c r="K9" s="62"/>
      <c r="L9" s="63"/>
      <c r="M9" s="64"/>
    </row>
    <row r="10" spans="2:13" ht="18" customHeight="1">
      <c r="B10" s="81"/>
      <c r="C10" s="82" t="s">
        <v>45</v>
      </c>
      <c r="D10" s="107"/>
      <c r="E10" s="81"/>
      <c r="F10" s="84"/>
      <c r="G10" s="116" t="s">
        <v>65</v>
      </c>
      <c r="H10" s="49"/>
      <c r="I10" s="87"/>
      <c r="J10" s="66" t="s">
        <v>50</v>
      </c>
      <c r="K10" s="68">
        <v>0.636</v>
      </c>
      <c r="L10" s="117">
        <f>ROUND(I10*0.717,2)</f>
        <v>0</v>
      </c>
      <c r="M10" s="89" t="s">
        <v>57</v>
      </c>
    </row>
    <row r="11" spans="2:13" ht="6" customHeight="1">
      <c r="B11" s="90"/>
      <c r="C11" s="91"/>
      <c r="D11" s="108"/>
      <c r="E11" s="90"/>
      <c r="F11" s="93"/>
      <c r="G11" s="114"/>
      <c r="H11" s="72"/>
      <c r="I11" s="94"/>
      <c r="J11" s="70"/>
      <c r="K11" s="96"/>
      <c r="L11" s="94"/>
      <c r="M11" s="71"/>
    </row>
    <row r="12" spans="2:13" ht="6" customHeight="1">
      <c r="B12" s="81"/>
      <c r="C12" s="82"/>
      <c r="D12" s="107"/>
      <c r="E12" s="81"/>
      <c r="F12" s="119"/>
      <c r="G12" s="116"/>
      <c r="H12" s="49"/>
      <c r="I12" s="120"/>
      <c r="J12" s="66"/>
      <c r="K12" s="105"/>
      <c r="L12" s="133"/>
      <c r="M12" s="122"/>
    </row>
    <row r="13" spans="2:13" ht="18" customHeight="1">
      <c r="B13" s="81"/>
      <c r="C13" s="82" t="s">
        <v>31</v>
      </c>
      <c r="D13" s="107"/>
      <c r="E13" s="81"/>
      <c r="F13" s="84"/>
      <c r="G13" s="116" t="s">
        <v>65</v>
      </c>
      <c r="H13" s="49"/>
      <c r="I13" s="87"/>
      <c r="J13" s="66" t="s">
        <v>55</v>
      </c>
      <c r="K13" s="68">
        <v>2.23</v>
      </c>
      <c r="L13" s="117">
        <f>ROUND(I13*2.33,2)</f>
        <v>0</v>
      </c>
      <c r="M13" s="89" t="s">
        <v>57</v>
      </c>
    </row>
    <row r="14" spans="2:13" ht="6" customHeight="1">
      <c r="B14" s="81"/>
      <c r="C14" s="82"/>
      <c r="D14" s="107"/>
      <c r="E14" s="81"/>
      <c r="F14" s="119"/>
      <c r="G14" s="116"/>
      <c r="H14" s="49"/>
      <c r="I14" s="120"/>
      <c r="J14" s="66"/>
      <c r="K14" s="96"/>
      <c r="L14" s="133"/>
      <c r="M14" s="122"/>
    </row>
    <row r="15" spans="2:13" ht="6" customHeight="1">
      <c r="B15" s="98"/>
      <c r="C15" s="99"/>
      <c r="D15" s="101"/>
      <c r="E15" s="98"/>
      <c r="F15" s="102"/>
      <c r="G15" s="113"/>
      <c r="H15" s="57"/>
      <c r="I15" s="103"/>
      <c r="J15" s="55"/>
      <c r="K15" s="105"/>
      <c r="L15" s="134"/>
      <c r="M15" s="64"/>
    </row>
    <row r="16" spans="2:13" ht="18" customHeight="1">
      <c r="B16" s="81"/>
      <c r="C16" s="82" t="s">
        <v>40</v>
      </c>
      <c r="D16" s="107"/>
      <c r="E16" s="81"/>
      <c r="F16" s="84"/>
      <c r="G16" s="116" t="s">
        <v>65</v>
      </c>
      <c r="H16" s="49"/>
      <c r="I16" s="87"/>
      <c r="J16" s="66" t="s">
        <v>55</v>
      </c>
      <c r="K16" s="110">
        <v>6</v>
      </c>
      <c r="L16" s="117">
        <f>ROUND(I16*6.6,2)</f>
        <v>0</v>
      </c>
      <c r="M16" s="89" t="s">
        <v>57</v>
      </c>
    </row>
    <row r="17" spans="2:13" ht="6" customHeight="1">
      <c r="B17" s="90"/>
      <c r="C17" s="91"/>
      <c r="D17" s="108"/>
      <c r="E17" s="90"/>
      <c r="F17" s="93"/>
      <c r="G17" s="114"/>
      <c r="H17" s="72"/>
      <c r="I17" s="94"/>
      <c r="J17" s="70"/>
      <c r="K17" s="96"/>
      <c r="L17" s="135"/>
      <c r="M17" s="79"/>
    </row>
    <row r="18" spans="2:13" ht="6" customHeight="1">
      <c r="B18" s="81"/>
      <c r="C18" s="82"/>
      <c r="D18" s="107"/>
      <c r="E18" s="81"/>
      <c r="F18" s="119"/>
      <c r="G18" s="116"/>
      <c r="H18" s="49"/>
      <c r="I18" s="120"/>
      <c r="J18" s="66"/>
      <c r="K18" s="105"/>
      <c r="L18" s="133"/>
      <c r="M18" s="122"/>
    </row>
    <row r="19" spans="2:13" ht="18" customHeight="1">
      <c r="B19" s="81"/>
      <c r="C19" s="82" t="s">
        <v>52</v>
      </c>
      <c r="D19" s="107"/>
      <c r="E19" s="81"/>
      <c r="F19" s="84"/>
      <c r="G19" s="116" t="s">
        <v>65</v>
      </c>
      <c r="H19" s="49"/>
      <c r="I19" s="87"/>
      <c r="J19" s="66" t="s">
        <v>58</v>
      </c>
      <c r="K19" s="68">
        <v>2.49</v>
      </c>
      <c r="L19" s="117">
        <f>ROUND(2.49*I19,2)</f>
        <v>0</v>
      </c>
      <c r="M19" s="89" t="s">
        <v>57</v>
      </c>
    </row>
    <row r="20" spans="2:13" ht="6" customHeight="1">
      <c r="B20" s="81"/>
      <c r="C20" s="82"/>
      <c r="D20" s="107"/>
      <c r="E20" s="81"/>
      <c r="F20" s="119"/>
      <c r="G20" s="116"/>
      <c r="H20" s="49"/>
      <c r="I20" s="120"/>
      <c r="J20" s="66"/>
      <c r="K20" s="96"/>
      <c r="L20" s="133"/>
      <c r="M20" s="122"/>
    </row>
    <row r="21" spans="2:13" ht="6" customHeight="1">
      <c r="B21" s="98"/>
      <c r="C21" s="99"/>
      <c r="D21" s="101"/>
      <c r="E21" s="98"/>
      <c r="F21" s="102"/>
      <c r="G21" s="113"/>
      <c r="H21" s="57"/>
      <c r="I21" s="103"/>
      <c r="J21" s="55"/>
      <c r="K21" s="105"/>
      <c r="L21" s="134"/>
      <c r="M21" s="64"/>
    </row>
    <row r="22" spans="2:13" ht="18" customHeight="1">
      <c r="B22" s="81"/>
      <c r="C22" s="82" t="s">
        <v>54</v>
      </c>
      <c r="D22" s="107"/>
      <c r="E22" s="81"/>
      <c r="F22" s="84"/>
      <c r="G22" s="116" t="s">
        <v>65</v>
      </c>
      <c r="H22" s="49"/>
      <c r="I22" s="87"/>
      <c r="J22" s="66" t="s">
        <v>55</v>
      </c>
      <c r="K22" s="68">
        <v>0.36</v>
      </c>
      <c r="L22" s="117">
        <f>ROUND(I22*0.36,2)</f>
        <v>0</v>
      </c>
      <c r="M22" s="89" t="s">
        <v>57</v>
      </c>
    </row>
    <row r="23" spans="2:13" ht="6" customHeight="1">
      <c r="B23" s="90"/>
      <c r="C23" s="91"/>
      <c r="D23" s="108"/>
      <c r="E23" s="90"/>
      <c r="F23" s="93"/>
      <c r="G23" s="114"/>
      <c r="H23" s="108"/>
      <c r="I23" s="111"/>
      <c r="J23" s="70"/>
      <c r="K23" s="96"/>
      <c r="L23" s="111"/>
      <c r="M23" s="71"/>
    </row>
    <row r="24" spans="2:13" s="49" customFormat="1" ht="15.75" customHeight="1">
      <c r="B24" s="107"/>
      <c r="C24" s="82"/>
      <c r="D24" s="107"/>
      <c r="E24" s="107"/>
      <c r="F24" s="158" t="s">
        <v>15</v>
      </c>
      <c r="G24" s="158"/>
      <c r="H24" s="158"/>
      <c r="I24" s="158"/>
      <c r="J24" s="158"/>
      <c r="K24" s="158"/>
      <c r="L24" s="158"/>
      <c r="M24" s="158"/>
    </row>
    <row r="25" spans="2:13" ht="6" customHeight="1">
      <c r="B25" s="54"/>
      <c r="C25" s="55"/>
      <c r="D25" s="57"/>
      <c r="E25" s="54"/>
      <c r="F25" s="58"/>
      <c r="G25" s="113"/>
      <c r="H25" s="58"/>
      <c r="I25" s="60"/>
      <c r="J25" s="60"/>
      <c r="K25" s="62"/>
      <c r="L25" s="63"/>
      <c r="M25" s="64"/>
    </row>
    <row r="26" spans="2:13" ht="17.25">
      <c r="B26" s="86"/>
      <c r="C26" s="66"/>
      <c r="D26" s="49"/>
      <c r="E26" s="157" t="s">
        <v>43</v>
      </c>
      <c r="F26" s="155"/>
      <c r="G26" s="156"/>
      <c r="H26" s="155" t="s">
        <v>34</v>
      </c>
      <c r="I26" s="155"/>
      <c r="J26" s="155"/>
      <c r="K26" s="68" t="s">
        <v>44</v>
      </c>
      <c r="L26" s="155" t="s">
        <v>25</v>
      </c>
      <c r="M26" s="156"/>
    </row>
    <row r="27" spans="2:13" ht="6" customHeight="1">
      <c r="B27" s="86"/>
      <c r="C27" s="66"/>
      <c r="D27" s="49"/>
      <c r="E27" s="86"/>
      <c r="F27" s="85"/>
      <c r="G27" s="116"/>
      <c r="H27" s="85"/>
      <c r="I27" s="131"/>
      <c r="J27" s="131"/>
      <c r="K27" s="77"/>
      <c r="L27" s="132"/>
      <c r="M27" s="122"/>
    </row>
    <row r="28" spans="2:13" ht="6" customHeight="1">
      <c r="B28" s="98"/>
      <c r="C28" s="99"/>
      <c r="D28" s="101"/>
      <c r="E28" s="98"/>
      <c r="F28" s="102"/>
      <c r="G28" s="113"/>
      <c r="H28" s="57"/>
      <c r="I28" s="103"/>
      <c r="J28" s="57"/>
      <c r="K28" s="105"/>
      <c r="L28" s="115"/>
      <c r="M28" s="64"/>
    </row>
    <row r="29" spans="2:13" ht="18" customHeight="1">
      <c r="B29" s="81"/>
      <c r="C29" s="82" t="s">
        <v>33</v>
      </c>
      <c r="D29" s="107"/>
      <c r="E29" s="81"/>
      <c r="F29" s="84"/>
      <c r="G29" s="116" t="s">
        <v>65</v>
      </c>
      <c r="H29" s="49"/>
      <c r="I29" s="87"/>
      <c r="J29" s="66" t="s">
        <v>58</v>
      </c>
      <c r="K29" s="68">
        <v>2.32</v>
      </c>
      <c r="L29" s="117">
        <f>ROUND(I29*2.32,2)</f>
        <v>0</v>
      </c>
      <c r="M29" s="89" t="s">
        <v>57</v>
      </c>
    </row>
    <row r="30" spans="2:13" ht="6" customHeight="1">
      <c r="B30" s="90"/>
      <c r="C30" s="91"/>
      <c r="D30" s="108"/>
      <c r="E30" s="90"/>
      <c r="F30" s="93"/>
      <c r="G30" s="114"/>
      <c r="H30" s="72"/>
      <c r="I30" s="94"/>
      <c r="J30" s="70"/>
      <c r="K30" s="96"/>
      <c r="L30" s="118"/>
      <c r="M30" s="79"/>
    </row>
    <row r="31" spans="2:13" ht="6" customHeight="1">
      <c r="B31" s="81"/>
      <c r="C31" s="82"/>
      <c r="D31" s="107"/>
      <c r="E31" s="81"/>
      <c r="F31" s="119"/>
      <c r="G31" s="116"/>
      <c r="H31" s="49"/>
      <c r="I31" s="120"/>
      <c r="J31" s="66"/>
      <c r="K31" s="68"/>
      <c r="L31" s="121"/>
      <c r="M31" s="122"/>
    </row>
    <row r="32" spans="2:13" ht="18" customHeight="1">
      <c r="B32" s="81"/>
      <c r="C32" s="82" t="s">
        <v>66</v>
      </c>
      <c r="D32" s="107"/>
      <c r="E32" s="81"/>
      <c r="F32" s="84"/>
      <c r="G32" s="116" t="s">
        <v>65</v>
      </c>
      <c r="H32" s="49"/>
      <c r="I32" s="87"/>
      <c r="J32" s="66" t="s">
        <v>58</v>
      </c>
      <c r="K32" s="68">
        <v>2.58</v>
      </c>
      <c r="L32" s="117">
        <f>ROUND(I32*2.62,2)</f>
        <v>0</v>
      </c>
      <c r="M32" s="89" t="s">
        <v>57</v>
      </c>
    </row>
    <row r="33" spans="2:13" ht="6" customHeight="1">
      <c r="B33" s="90"/>
      <c r="C33" s="91"/>
      <c r="D33" s="108"/>
      <c r="E33" s="90"/>
      <c r="F33" s="93"/>
      <c r="G33" s="114"/>
      <c r="H33" s="72"/>
      <c r="I33" s="94"/>
      <c r="J33" s="72"/>
      <c r="K33" s="96"/>
      <c r="L33" s="118"/>
      <c r="M33" s="79"/>
    </row>
    <row r="34" ht="7.5" customHeight="1"/>
  </sheetData>
  <sheetProtection/>
  <mergeCells count="9">
    <mergeCell ref="D3:F4"/>
    <mergeCell ref="B2:E2"/>
    <mergeCell ref="L26:M26"/>
    <mergeCell ref="E7:G7"/>
    <mergeCell ref="H7:J7"/>
    <mergeCell ref="E26:G26"/>
    <mergeCell ref="H26:J26"/>
    <mergeCell ref="L7:M7"/>
    <mergeCell ref="F24:M24"/>
  </mergeCells>
  <hyperlinks>
    <hyperlink ref="B2" location="表紙!A1" display="表紙!A1"/>
  </hyperlinks>
  <printOptions/>
  <pageMargins left="0.75" right="0.75" top="1" bottom="1" header="0.5119444727897644" footer="0.5119444727897644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defaultGridColor="0" zoomScaleSheetLayoutView="75" colorId="22" workbookViewId="0" topLeftCell="A1">
      <selection activeCell="K10" sqref="K10"/>
    </sheetView>
  </sheetViews>
  <sheetFormatPr defaultColWidth="9.00390625" defaultRowHeight="21" customHeight="1"/>
  <cols>
    <col min="1" max="1" width="2.125" style="46" customWidth="1"/>
    <col min="2" max="2" width="1.625" style="46" customWidth="1"/>
    <col min="3" max="3" width="10.25390625" style="47" bestFit="1" customWidth="1"/>
    <col min="4" max="5" width="1.625" style="46" customWidth="1"/>
    <col min="6" max="6" width="11.50390625" style="46" bestFit="1" customWidth="1"/>
    <col min="7" max="7" width="3.50390625" style="48" bestFit="1" customWidth="1"/>
    <col min="8" max="8" width="1.625" style="46" customWidth="1"/>
    <col min="9" max="9" width="16.125" style="46" bestFit="1" customWidth="1"/>
    <col min="10" max="10" width="4.50390625" style="46" bestFit="1" customWidth="1"/>
    <col min="11" max="11" width="6.00390625" style="48" bestFit="1" customWidth="1"/>
    <col min="12" max="12" width="14.625" style="46" bestFit="1" customWidth="1"/>
    <col min="13" max="13" width="3.50390625" style="46" bestFit="1" customWidth="1"/>
    <col min="14" max="14" width="2.125" style="46" customWidth="1"/>
    <col min="15" max="19" width="4.625" style="46" customWidth="1"/>
    <col min="20" max="256" width="9.00390625" style="46" customWidth="1"/>
  </cols>
  <sheetData>
    <row r="1" ht="17.25">
      <c r="A1" s="50"/>
    </row>
    <row r="2" spans="2:14" ht="18.75" customHeight="1">
      <c r="B2" s="154" t="s">
        <v>35</v>
      </c>
      <c r="C2" s="154"/>
      <c r="D2" s="154"/>
      <c r="E2" s="154"/>
      <c r="J2" s="52"/>
      <c r="K2" s="52"/>
      <c r="L2" s="52"/>
      <c r="M2" s="52"/>
      <c r="N2" s="52"/>
    </row>
    <row r="3" spans="2:14" ht="22.5">
      <c r="B3" s="51"/>
      <c r="C3" s="51"/>
      <c r="D3" s="153" t="s">
        <v>10</v>
      </c>
      <c r="E3" s="153"/>
      <c r="F3" s="153"/>
      <c r="I3" s="52"/>
      <c r="J3" s="52"/>
      <c r="L3" s="52"/>
      <c r="M3" s="52"/>
      <c r="N3" s="52"/>
    </row>
    <row r="4" spans="4:14" ht="19.5" customHeight="1">
      <c r="D4" s="153"/>
      <c r="E4" s="153"/>
      <c r="F4" s="153"/>
      <c r="G4" s="53" t="s">
        <v>73</v>
      </c>
      <c r="J4" s="52"/>
      <c r="K4" s="52"/>
      <c r="L4" s="52"/>
      <c r="M4" s="52"/>
      <c r="N4" s="52"/>
    </row>
    <row r="5" ht="7.5" customHeight="1"/>
    <row r="6" spans="2:13" ht="6" customHeight="1">
      <c r="B6" s="54"/>
      <c r="C6" s="55"/>
      <c r="D6" s="57"/>
      <c r="E6" s="54"/>
      <c r="F6" s="58"/>
      <c r="G6" s="113"/>
      <c r="H6" s="58"/>
      <c r="I6" s="60"/>
      <c r="J6" s="60"/>
      <c r="K6" s="62"/>
      <c r="L6" s="63"/>
      <c r="M6" s="64"/>
    </row>
    <row r="7" spans="2:13" s="47" customFormat="1" ht="17.25">
      <c r="B7" s="65"/>
      <c r="C7" s="66"/>
      <c r="D7" s="66"/>
      <c r="E7" s="157" t="s">
        <v>43</v>
      </c>
      <c r="F7" s="155"/>
      <c r="G7" s="156"/>
      <c r="H7" s="155" t="s">
        <v>34</v>
      </c>
      <c r="I7" s="155"/>
      <c r="J7" s="155"/>
      <c r="K7" s="68" t="s">
        <v>44</v>
      </c>
      <c r="L7" s="155" t="s">
        <v>25</v>
      </c>
      <c r="M7" s="156"/>
    </row>
    <row r="8" spans="2:13" ht="6" customHeight="1">
      <c r="B8" s="86"/>
      <c r="C8" s="66"/>
      <c r="D8" s="49"/>
      <c r="E8" s="86"/>
      <c r="F8" s="85"/>
      <c r="G8" s="116"/>
      <c r="H8" s="85"/>
      <c r="I8" s="131"/>
      <c r="J8" s="131"/>
      <c r="K8" s="77"/>
      <c r="L8" s="132"/>
      <c r="M8" s="122"/>
    </row>
    <row r="9" spans="2:13" ht="6" customHeight="1">
      <c r="B9" s="54"/>
      <c r="C9" s="55"/>
      <c r="D9" s="57"/>
      <c r="E9" s="54"/>
      <c r="F9" s="58"/>
      <c r="G9" s="113"/>
      <c r="H9" s="58"/>
      <c r="I9" s="60"/>
      <c r="J9" s="60"/>
      <c r="K9" s="62"/>
      <c r="L9" s="63"/>
      <c r="M9" s="64"/>
    </row>
    <row r="10" spans="2:13" ht="18" customHeight="1">
      <c r="B10" s="81"/>
      <c r="C10" s="82" t="s">
        <v>45</v>
      </c>
      <c r="D10" s="107"/>
      <c r="E10" s="81"/>
      <c r="F10" s="84"/>
      <c r="G10" s="116" t="s">
        <v>65</v>
      </c>
      <c r="H10" s="49"/>
      <c r="I10" s="87"/>
      <c r="J10" s="66" t="s">
        <v>50</v>
      </c>
      <c r="K10" s="68">
        <v>0.636</v>
      </c>
      <c r="L10" s="117">
        <f>ROUND(I10*0.717,2)</f>
        <v>0</v>
      </c>
      <c r="M10" s="89" t="s">
        <v>57</v>
      </c>
    </row>
    <row r="11" spans="2:13" ht="6" customHeight="1">
      <c r="B11" s="90"/>
      <c r="C11" s="91"/>
      <c r="D11" s="108"/>
      <c r="E11" s="90"/>
      <c r="F11" s="93"/>
      <c r="G11" s="114"/>
      <c r="H11" s="72"/>
      <c r="I11" s="94"/>
      <c r="J11" s="70"/>
      <c r="K11" s="96"/>
      <c r="L11" s="94"/>
      <c r="M11" s="71"/>
    </row>
    <row r="12" spans="2:13" ht="6" customHeight="1">
      <c r="B12" s="81"/>
      <c r="C12" s="82"/>
      <c r="D12" s="107"/>
      <c r="E12" s="81"/>
      <c r="F12" s="119"/>
      <c r="G12" s="116"/>
      <c r="H12" s="49"/>
      <c r="I12" s="120"/>
      <c r="J12" s="66"/>
      <c r="K12" s="105"/>
      <c r="L12" s="133"/>
      <c r="M12" s="122"/>
    </row>
    <row r="13" spans="2:13" ht="18" customHeight="1">
      <c r="B13" s="81"/>
      <c r="C13" s="82" t="s">
        <v>31</v>
      </c>
      <c r="D13" s="107"/>
      <c r="E13" s="81"/>
      <c r="F13" s="84"/>
      <c r="G13" s="116" t="s">
        <v>65</v>
      </c>
      <c r="H13" s="49"/>
      <c r="I13" s="87"/>
      <c r="J13" s="66" t="s">
        <v>55</v>
      </c>
      <c r="K13" s="68">
        <v>2.23</v>
      </c>
      <c r="L13" s="117">
        <f>ROUND(I13*2.33,2)</f>
        <v>0</v>
      </c>
      <c r="M13" s="89" t="s">
        <v>57</v>
      </c>
    </row>
    <row r="14" spans="2:13" ht="6" customHeight="1">
      <c r="B14" s="81"/>
      <c r="C14" s="82"/>
      <c r="D14" s="107"/>
      <c r="E14" s="81"/>
      <c r="F14" s="119"/>
      <c r="G14" s="116"/>
      <c r="H14" s="49"/>
      <c r="I14" s="120"/>
      <c r="J14" s="66"/>
      <c r="K14" s="96"/>
      <c r="L14" s="133"/>
      <c r="M14" s="122"/>
    </row>
    <row r="15" spans="2:13" ht="6" customHeight="1">
      <c r="B15" s="98"/>
      <c r="C15" s="99"/>
      <c r="D15" s="101"/>
      <c r="E15" s="98"/>
      <c r="F15" s="102"/>
      <c r="G15" s="113"/>
      <c r="H15" s="57"/>
      <c r="I15" s="103"/>
      <c r="J15" s="55"/>
      <c r="K15" s="105"/>
      <c r="L15" s="134"/>
      <c r="M15" s="64"/>
    </row>
    <row r="16" spans="2:13" ht="18" customHeight="1">
      <c r="B16" s="81"/>
      <c r="C16" s="82" t="s">
        <v>40</v>
      </c>
      <c r="D16" s="107"/>
      <c r="E16" s="81"/>
      <c r="F16" s="84"/>
      <c r="G16" s="116" t="s">
        <v>65</v>
      </c>
      <c r="H16" s="49"/>
      <c r="I16" s="87"/>
      <c r="J16" s="66" t="s">
        <v>55</v>
      </c>
      <c r="K16" s="110">
        <v>6</v>
      </c>
      <c r="L16" s="117">
        <f>ROUND(I16*6.6,2)</f>
        <v>0</v>
      </c>
      <c r="M16" s="89" t="s">
        <v>57</v>
      </c>
    </row>
    <row r="17" spans="2:13" ht="6" customHeight="1">
      <c r="B17" s="90"/>
      <c r="C17" s="91"/>
      <c r="D17" s="108"/>
      <c r="E17" s="90"/>
      <c r="F17" s="93"/>
      <c r="G17" s="114"/>
      <c r="H17" s="72"/>
      <c r="I17" s="94"/>
      <c r="J17" s="70"/>
      <c r="K17" s="96"/>
      <c r="L17" s="135"/>
      <c r="M17" s="79"/>
    </row>
    <row r="18" spans="2:13" ht="6" customHeight="1">
      <c r="B18" s="81"/>
      <c r="C18" s="82"/>
      <c r="D18" s="107"/>
      <c r="E18" s="81"/>
      <c r="F18" s="119"/>
      <c r="G18" s="116"/>
      <c r="H18" s="49"/>
      <c r="I18" s="120"/>
      <c r="J18" s="66"/>
      <c r="K18" s="105"/>
      <c r="L18" s="133"/>
      <c r="M18" s="122"/>
    </row>
    <row r="19" spans="2:13" ht="18" customHeight="1">
      <c r="B19" s="81"/>
      <c r="C19" s="82" t="s">
        <v>52</v>
      </c>
      <c r="D19" s="107"/>
      <c r="E19" s="81"/>
      <c r="F19" s="84"/>
      <c r="G19" s="116" t="s">
        <v>65</v>
      </c>
      <c r="H19" s="49"/>
      <c r="I19" s="87"/>
      <c r="J19" s="66" t="s">
        <v>58</v>
      </c>
      <c r="K19" s="68">
        <v>2.49</v>
      </c>
      <c r="L19" s="117">
        <f>ROUND(2.49*I19,2)</f>
        <v>0</v>
      </c>
      <c r="M19" s="89" t="s">
        <v>57</v>
      </c>
    </row>
    <row r="20" spans="2:13" ht="6" customHeight="1">
      <c r="B20" s="81"/>
      <c r="C20" s="82"/>
      <c r="D20" s="107"/>
      <c r="E20" s="81"/>
      <c r="F20" s="119"/>
      <c r="G20" s="116"/>
      <c r="H20" s="49"/>
      <c r="I20" s="120"/>
      <c r="J20" s="66"/>
      <c r="K20" s="96"/>
      <c r="L20" s="133"/>
      <c r="M20" s="122"/>
    </row>
    <row r="21" spans="2:13" ht="6" customHeight="1">
      <c r="B21" s="98"/>
      <c r="C21" s="99"/>
      <c r="D21" s="101"/>
      <c r="E21" s="98"/>
      <c r="F21" s="102"/>
      <c r="G21" s="113"/>
      <c r="H21" s="57"/>
      <c r="I21" s="103"/>
      <c r="J21" s="55"/>
      <c r="K21" s="105"/>
      <c r="L21" s="134"/>
      <c r="M21" s="64"/>
    </row>
    <row r="22" spans="2:13" ht="18" customHeight="1">
      <c r="B22" s="81"/>
      <c r="C22" s="82" t="s">
        <v>54</v>
      </c>
      <c r="D22" s="107"/>
      <c r="E22" s="81"/>
      <c r="F22" s="84"/>
      <c r="G22" s="116" t="s">
        <v>65</v>
      </c>
      <c r="H22" s="49"/>
      <c r="I22" s="87"/>
      <c r="J22" s="66" t="s">
        <v>55</v>
      </c>
      <c r="K22" s="68">
        <v>0.36</v>
      </c>
      <c r="L22" s="117">
        <f>ROUND(I22*0.36,2)</f>
        <v>0</v>
      </c>
      <c r="M22" s="89" t="s">
        <v>57</v>
      </c>
    </row>
    <row r="23" spans="2:13" ht="6" customHeight="1">
      <c r="B23" s="90"/>
      <c r="C23" s="91"/>
      <c r="D23" s="108"/>
      <c r="E23" s="90"/>
      <c r="F23" s="93"/>
      <c r="G23" s="114"/>
      <c r="H23" s="108"/>
      <c r="I23" s="111"/>
      <c r="J23" s="70"/>
      <c r="K23" s="96"/>
      <c r="L23" s="111"/>
      <c r="M23" s="71"/>
    </row>
    <row r="24" spans="2:13" s="49" customFormat="1" ht="15.75" customHeight="1">
      <c r="B24" s="107"/>
      <c r="C24" s="82"/>
      <c r="D24" s="107"/>
      <c r="E24" s="107"/>
      <c r="F24" s="158" t="s">
        <v>15</v>
      </c>
      <c r="G24" s="158"/>
      <c r="H24" s="158"/>
      <c r="I24" s="158"/>
      <c r="J24" s="158"/>
      <c r="K24" s="158"/>
      <c r="L24" s="158"/>
      <c r="M24" s="158"/>
    </row>
    <row r="25" spans="2:13" ht="6" customHeight="1">
      <c r="B25" s="54"/>
      <c r="C25" s="55"/>
      <c r="D25" s="57"/>
      <c r="E25" s="54"/>
      <c r="F25" s="58"/>
      <c r="G25" s="113"/>
      <c r="H25" s="58"/>
      <c r="I25" s="60"/>
      <c r="J25" s="60"/>
      <c r="K25" s="62"/>
      <c r="L25" s="63"/>
      <c r="M25" s="64"/>
    </row>
    <row r="26" spans="2:13" ht="17.25">
      <c r="B26" s="86"/>
      <c r="C26" s="66"/>
      <c r="D26" s="49"/>
      <c r="E26" s="157" t="s">
        <v>43</v>
      </c>
      <c r="F26" s="155"/>
      <c r="G26" s="156"/>
      <c r="H26" s="155" t="s">
        <v>34</v>
      </c>
      <c r="I26" s="155"/>
      <c r="J26" s="155"/>
      <c r="K26" s="68" t="s">
        <v>44</v>
      </c>
      <c r="L26" s="155" t="s">
        <v>25</v>
      </c>
      <c r="M26" s="156"/>
    </row>
    <row r="27" spans="2:13" ht="6" customHeight="1">
      <c r="B27" s="86"/>
      <c r="C27" s="66"/>
      <c r="D27" s="49"/>
      <c r="E27" s="86"/>
      <c r="F27" s="85"/>
      <c r="G27" s="116"/>
      <c r="H27" s="85"/>
      <c r="I27" s="131"/>
      <c r="J27" s="131"/>
      <c r="K27" s="77"/>
      <c r="L27" s="132"/>
      <c r="M27" s="122"/>
    </row>
    <row r="28" spans="2:13" ht="6" customHeight="1">
      <c r="B28" s="98"/>
      <c r="C28" s="99"/>
      <c r="D28" s="101"/>
      <c r="E28" s="98"/>
      <c r="F28" s="102"/>
      <c r="G28" s="113"/>
      <c r="H28" s="57"/>
      <c r="I28" s="103"/>
      <c r="J28" s="57"/>
      <c r="K28" s="105"/>
      <c r="L28" s="115"/>
      <c r="M28" s="64"/>
    </row>
    <row r="29" spans="2:13" ht="18" customHeight="1">
      <c r="B29" s="81"/>
      <c r="C29" s="82" t="s">
        <v>33</v>
      </c>
      <c r="D29" s="107"/>
      <c r="E29" s="81"/>
      <c r="F29" s="84"/>
      <c r="G29" s="116" t="s">
        <v>65</v>
      </c>
      <c r="H29" s="49"/>
      <c r="I29" s="87"/>
      <c r="J29" s="66" t="s">
        <v>58</v>
      </c>
      <c r="K29" s="68">
        <v>2.32</v>
      </c>
      <c r="L29" s="117">
        <f>ROUND(I29*2.32,2)</f>
        <v>0</v>
      </c>
      <c r="M29" s="89" t="s">
        <v>57</v>
      </c>
    </row>
    <row r="30" spans="2:13" ht="6" customHeight="1">
      <c r="B30" s="90"/>
      <c r="C30" s="91"/>
      <c r="D30" s="108"/>
      <c r="E30" s="90"/>
      <c r="F30" s="93"/>
      <c r="G30" s="114"/>
      <c r="H30" s="72"/>
      <c r="I30" s="94"/>
      <c r="J30" s="70"/>
      <c r="K30" s="96"/>
      <c r="L30" s="118"/>
      <c r="M30" s="79"/>
    </row>
    <row r="31" spans="2:13" ht="6" customHeight="1">
      <c r="B31" s="81"/>
      <c r="C31" s="82"/>
      <c r="D31" s="107"/>
      <c r="E31" s="81"/>
      <c r="F31" s="119"/>
      <c r="G31" s="116"/>
      <c r="H31" s="49"/>
      <c r="I31" s="120"/>
      <c r="J31" s="66"/>
      <c r="K31" s="68"/>
      <c r="L31" s="121"/>
      <c r="M31" s="122"/>
    </row>
    <row r="32" spans="2:13" ht="18" customHeight="1">
      <c r="B32" s="81"/>
      <c r="C32" s="82" t="s">
        <v>66</v>
      </c>
      <c r="D32" s="107"/>
      <c r="E32" s="81"/>
      <c r="F32" s="84"/>
      <c r="G32" s="116" t="s">
        <v>65</v>
      </c>
      <c r="H32" s="49"/>
      <c r="I32" s="87"/>
      <c r="J32" s="66" t="s">
        <v>58</v>
      </c>
      <c r="K32" s="68">
        <v>2.58</v>
      </c>
      <c r="L32" s="117">
        <f>ROUND(I32*2.62,2)</f>
        <v>0</v>
      </c>
      <c r="M32" s="89" t="s">
        <v>57</v>
      </c>
    </row>
    <row r="33" spans="2:13" ht="6" customHeight="1">
      <c r="B33" s="90"/>
      <c r="C33" s="91"/>
      <c r="D33" s="108"/>
      <c r="E33" s="90"/>
      <c r="F33" s="93"/>
      <c r="G33" s="114"/>
      <c r="H33" s="72"/>
      <c r="I33" s="94"/>
      <c r="J33" s="72"/>
      <c r="K33" s="96"/>
      <c r="L33" s="118"/>
      <c r="M33" s="79"/>
    </row>
    <row r="34" ht="7.5" customHeight="1"/>
  </sheetData>
  <sheetProtection/>
  <mergeCells count="9">
    <mergeCell ref="D3:F4"/>
    <mergeCell ref="B2:E2"/>
    <mergeCell ref="L26:M26"/>
    <mergeCell ref="E7:G7"/>
    <mergeCell ref="H7:J7"/>
    <mergeCell ref="E26:G26"/>
    <mergeCell ref="H26:J26"/>
    <mergeCell ref="L7:M7"/>
    <mergeCell ref="F24:M24"/>
  </mergeCells>
  <hyperlinks>
    <hyperlink ref="B2" location="表紙!A1" display="表紙!A1"/>
  </hyperlinks>
  <printOptions/>
  <pageMargins left="0.75" right="0.75" top="1" bottom="1" header="0.5119444727897644" footer="0.511944472789764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