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 tabRatio="832"/>
  </bookViews>
  <sheets>
    <sheet name="請求書" sheetId="1" r:id="rId1"/>
    <sheet name="明細書" sheetId="13" r:id="rId2"/>
    <sheet name="実績記録票" sheetId="15" r:id="rId3"/>
  </sheets>
  <definedNames>
    <definedName name="_xlnm.Print_Area" localSheetId="2">実績記録票!$A$2:$Z$33</definedName>
    <definedName name="_xlnm.Print_Area" localSheetId="0">請求書!$A$1:$AH$37</definedName>
    <definedName name="_xlnm.Print_Area" localSheetId="1">明細書!$A$1:$U$35</definedName>
  </definedNames>
  <calcPr calcId="145621"/>
</workbook>
</file>

<file path=xl/calcChain.xml><?xml version="1.0" encoding="utf-8"?>
<calcChain xmlns="http://schemas.openxmlformats.org/spreadsheetml/2006/main">
  <c r="N12" i="13" l="1"/>
  <c r="N13" i="13"/>
  <c r="N14" i="13"/>
  <c r="N15" i="13"/>
  <c r="N16" i="13"/>
  <c r="N17" i="13"/>
  <c r="N18" i="13"/>
  <c r="N19" i="13"/>
  <c r="O31" i="15"/>
  <c r="S31" i="15"/>
  <c r="Q31" i="15"/>
  <c r="J9" i="15"/>
  <c r="J10" i="15"/>
  <c r="J11" i="15"/>
  <c r="J12" i="15"/>
  <c r="K12" i="15"/>
  <c r="L12" i="15" s="1"/>
  <c r="J13" i="15"/>
  <c r="J14" i="15"/>
  <c r="J15" i="15"/>
  <c r="J16" i="15"/>
  <c r="K16" i="15"/>
  <c r="L16" i="15"/>
  <c r="J17" i="15"/>
  <c r="J18" i="15"/>
  <c r="J19" i="15"/>
  <c r="J20" i="15"/>
  <c r="K20" i="15"/>
  <c r="L20" i="15" s="1"/>
  <c r="J21" i="15"/>
  <c r="J22" i="15"/>
  <c r="K22" i="15"/>
  <c r="L22" i="15" s="1"/>
  <c r="J23" i="15"/>
  <c r="J24" i="15"/>
  <c r="K24" i="15"/>
  <c r="L24" i="15" s="1"/>
  <c r="J25" i="15"/>
  <c r="J26" i="15"/>
  <c r="K26" i="15"/>
  <c r="L26" i="15" s="1"/>
  <c r="J27" i="15"/>
  <c r="J8" i="15"/>
  <c r="I8" i="15"/>
  <c r="K8" i="15"/>
  <c r="L8" i="15"/>
  <c r="J30" i="15"/>
  <c r="I30" i="15"/>
  <c r="K30" i="15"/>
  <c r="L30" i="15"/>
  <c r="J29" i="15"/>
  <c r="I29" i="15"/>
  <c r="K29" i="15"/>
  <c r="L29" i="15"/>
  <c r="J28" i="15"/>
  <c r="I28" i="15"/>
  <c r="K28" i="15"/>
  <c r="L28" i="15"/>
  <c r="I27" i="15"/>
  <c r="K27" i="15"/>
  <c r="L27" i="15" s="1"/>
  <c r="I26" i="15"/>
  <c r="I25" i="15"/>
  <c r="I24" i="15"/>
  <c r="I23" i="15"/>
  <c r="K23" i="15"/>
  <c r="L23" i="15"/>
  <c r="I22" i="15"/>
  <c r="I21" i="15"/>
  <c r="I20" i="15"/>
  <c r="I19" i="15"/>
  <c r="I18" i="15"/>
  <c r="K18" i="15"/>
  <c r="L18" i="15" s="1"/>
  <c r="I17" i="15"/>
  <c r="I16" i="15"/>
  <c r="I15" i="15"/>
  <c r="I14" i="15"/>
  <c r="K14" i="15"/>
  <c r="L14" i="15"/>
  <c r="I13" i="15"/>
  <c r="I12" i="15"/>
  <c r="I11" i="15"/>
  <c r="K11" i="15"/>
  <c r="L11" i="15" s="1"/>
  <c r="I10" i="15"/>
  <c r="K10" i="15"/>
  <c r="L10" i="15"/>
  <c r="I9" i="15"/>
  <c r="AD8" i="15"/>
  <c r="AE8" i="15"/>
  <c r="AF8" i="15"/>
  <c r="AY8" i="15" s="1"/>
  <c r="AG8" i="15"/>
  <c r="AH8" i="15"/>
  <c r="AI8" i="15"/>
  <c r="AJ8" i="15"/>
  <c r="AK8" i="15"/>
  <c r="AL8" i="15"/>
  <c r="AM8" i="15"/>
  <c r="AN8" i="15"/>
  <c r="AO8" i="15"/>
  <c r="AP8" i="15"/>
  <c r="AQ8" i="15"/>
  <c r="AR8" i="15"/>
  <c r="AS8" i="15"/>
  <c r="AT8" i="15"/>
  <c r="AU8" i="15"/>
  <c r="AV8" i="15"/>
  <c r="AW8" i="15"/>
  <c r="AX8" i="15"/>
  <c r="BD8" i="15"/>
  <c r="BG8" i="15" s="1"/>
  <c r="BM8" i="15"/>
  <c r="BX8" i="15"/>
  <c r="AD9" i="15"/>
  <c r="AE9" i="15" s="1"/>
  <c r="AF9" i="15"/>
  <c r="AG9" i="15"/>
  <c r="AI9" i="15"/>
  <c r="AJ9" i="15"/>
  <c r="AK9" i="15"/>
  <c r="AM9" i="15"/>
  <c r="AN9" i="15"/>
  <c r="AO9" i="15"/>
  <c r="AQ9" i="15"/>
  <c r="AR9" i="15"/>
  <c r="AS9" i="15"/>
  <c r="AU9" i="15"/>
  <c r="AV9" i="15"/>
  <c r="AW9" i="15"/>
  <c r="BD9" i="15"/>
  <c r="BT9" i="15" s="1"/>
  <c r="AD10" i="15"/>
  <c r="AG10" i="15" s="1"/>
  <c r="AE10" i="15"/>
  <c r="AH10" i="15"/>
  <c r="AK10" i="15"/>
  <c r="AL10" i="15"/>
  <c r="AO10" i="15"/>
  <c r="AP10" i="15"/>
  <c r="AS10" i="15"/>
  <c r="AT10" i="15"/>
  <c r="AW10" i="15"/>
  <c r="AX10" i="15"/>
  <c r="BD10" i="15"/>
  <c r="BI10" i="15"/>
  <c r="BK10" i="15"/>
  <c r="BP10" i="15"/>
  <c r="BX10" i="15"/>
  <c r="AD11" i="15"/>
  <c r="AE11" i="15"/>
  <c r="AY11" i="15" s="1"/>
  <c r="AF11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AS11" i="15"/>
  <c r="AT11" i="15"/>
  <c r="AU11" i="15"/>
  <c r="AV11" i="15"/>
  <c r="AW11" i="15"/>
  <c r="AX11" i="15"/>
  <c r="BD11" i="15"/>
  <c r="BE11" i="15"/>
  <c r="BG11" i="15"/>
  <c r="BI11" i="15"/>
  <c r="BL11" i="15"/>
  <c r="BO11" i="15"/>
  <c r="BQ11" i="15"/>
  <c r="BT11" i="15"/>
  <c r="BW11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AS12" i="15"/>
  <c r="AT12" i="15"/>
  <c r="AU12" i="15"/>
  <c r="AY12" i="15"/>
  <c r="AV12" i="15"/>
  <c r="AW12" i="15"/>
  <c r="AX12" i="15"/>
  <c r="BD12" i="15"/>
  <c r="BE12" i="15"/>
  <c r="BG12" i="15"/>
  <c r="BH12" i="15"/>
  <c r="BY12" i="15" s="1"/>
  <c r="BI12" i="15"/>
  <c r="BK12" i="15"/>
  <c r="BL12" i="15"/>
  <c r="BM12" i="15"/>
  <c r="BO12" i="15"/>
  <c r="BP12" i="15"/>
  <c r="BQ12" i="15"/>
  <c r="BS12" i="15"/>
  <c r="BT12" i="15"/>
  <c r="BU12" i="15"/>
  <c r="BW12" i="15"/>
  <c r="BX12" i="15"/>
  <c r="AD13" i="15"/>
  <c r="AF13" i="15" s="1"/>
  <c r="AG13" i="15"/>
  <c r="AK13" i="15"/>
  <c r="AO13" i="15"/>
  <c r="AS13" i="15"/>
  <c r="AW13" i="15"/>
  <c r="BD13" i="15"/>
  <c r="AD14" i="15"/>
  <c r="AG14" i="15" s="1"/>
  <c r="AE14" i="15"/>
  <c r="AH14" i="15"/>
  <c r="AK14" i="15"/>
  <c r="AL14" i="15"/>
  <c r="AO14" i="15"/>
  <c r="AP14" i="15"/>
  <c r="AS14" i="15"/>
  <c r="AT14" i="15"/>
  <c r="AW14" i="15"/>
  <c r="AX14" i="15"/>
  <c r="BD14" i="15"/>
  <c r="BH14" i="15" s="1"/>
  <c r="BG14" i="15"/>
  <c r="BO14" i="15"/>
  <c r="BP14" i="15"/>
  <c r="AD15" i="15"/>
  <c r="AJ15" i="15" s="1"/>
  <c r="AE15" i="15"/>
  <c r="AH15" i="15"/>
  <c r="AL15" i="15"/>
  <c r="AP15" i="15"/>
  <c r="AS15" i="15"/>
  <c r="AT15" i="15"/>
  <c r="AW15" i="15"/>
  <c r="AX15" i="15"/>
  <c r="BD15" i="15"/>
  <c r="BG15" i="15" s="1"/>
  <c r="BE15" i="15"/>
  <c r="BY15" i="15" s="1"/>
  <c r="BL15" i="15"/>
  <c r="BQ15" i="15"/>
  <c r="BW15" i="15"/>
  <c r="AD16" i="15"/>
  <c r="AF16" i="15" s="1"/>
  <c r="AL16" i="15"/>
  <c r="AP16" i="15"/>
  <c r="AT16" i="15"/>
  <c r="AW16" i="15"/>
  <c r="BD16" i="15"/>
  <c r="BG16" i="15" s="1"/>
  <c r="BE16" i="15"/>
  <c r="BH16" i="15"/>
  <c r="BI16" i="15"/>
  <c r="BK16" i="15"/>
  <c r="BM16" i="15"/>
  <c r="BO16" i="15"/>
  <c r="BP16" i="15"/>
  <c r="BS16" i="15"/>
  <c r="BT16" i="15"/>
  <c r="BU16" i="15"/>
  <c r="BX16" i="15"/>
  <c r="AD17" i="15"/>
  <c r="AK17" i="15" s="1"/>
  <c r="AG17" i="15"/>
  <c r="BD17" i="15"/>
  <c r="BH17" i="15"/>
  <c r="AD18" i="15"/>
  <c r="AK18" i="15" s="1"/>
  <c r="AW18" i="15"/>
  <c r="BD18" i="15"/>
  <c r="BG18" i="15"/>
  <c r="BE18" i="15"/>
  <c r="BY18" i="15" s="1"/>
  <c r="BI18" i="15"/>
  <c r="BK18" i="15"/>
  <c r="BO18" i="15"/>
  <c r="BP18" i="15"/>
  <c r="BT18" i="15"/>
  <c r="BU18" i="15"/>
  <c r="AD19" i="15"/>
  <c r="AG19" i="15"/>
  <c r="AW19" i="15"/>
  <c r="BD19" i="15"/>
  <c r="BG19" i="15" s="1"/>
  <c r="BE19" i="15"/>
  <c r="BK19" i="15"/>
  <c r="BL19" i="15"/>
  <c r="BP19" i="15"/>
  <c r="BU19" i="15"/>
  <c r="BW19" i="15"/>
  <c r="AD20" i="15"/>
  <c r="AL20" i="15" s="1"/>
  <c r="AH20" i="15"/>
  <c r="BD20" i="15"/>
  <c r="BG20" i="15" s="1"/>
  <c r="BE20" i="15"/>
  <c r="BH20" i="15"/>
  <c r="BI20" i="15"/>
  <c r="BK20" i="15"/>
  <c r="BM20" i="15"/>
  <c r="BO20" i="15"/>
  <c r="BP20" i="15"/>
  <c r="BS20" i="15"/>
  <c r="BT20" i="15"/>
  <c r="BU20" i="15"/>
  <c r="BX20" i="15"/>
  <c r="AD21" i="15"/>
  <c r="AJ21" i="15" s="1"/>
  <c r="AE21" i="15"/>
  <c r="AH21" i="15"/>
  <c r="AL21" i="15"/>
  <c r="AP21" i="15"/>
  <c r="AS21" i="15"/>
  <c r="AT21" i="15"/>
  <c r="AW21" i="15"/>
  <c r="AX21" i="15"/>
  <c r="BD21" i="15"/>
  <c r="AD22" i="15"/>
  <c r="AJ22" i="15" s="1"/>
  <c r="AE22" i="15"/>
  <c r="AH22" i="15"/>
  <c r="AL22" i="15"/>
  <c r="AP22" i="15"/>
  <c r="AS22" i="15"/>
  <c r="AT22" i="15"/>
  <c r="AW22" i="15"/>
  <c r="AX22" i="15"/>
  <c r="BD22" i="15"/>
  <c r="BK22" i="15"/>
  <c r="BO22" i="15"/>
  <c r="BU22" i="15"/>
  <c r="AD23" i="15"/>
  <c r="AJ23" i="15" s="1"/>
  <c r="AE23" i="15"/>
  <c r="AF23" i="15"/>
  <c r="AG23" i="15"/>
  <c r="AH23" i="15"/>
  <c r="AI23" i="15"/>
  <c r="AK23" i="15"/>
  <c r="AL23" i="15"/>
  <c r="AM23" i="15"/>
  <c r="AO23" i="15"/>
  <c r="AP23" i="15"/>
  <c r="AQ23" i="15"/>
  <c r="AS23" i="15"/>
  <c r="AT23" i="15"/>
  <c r="AU23" i="15"/>
  <c r="AW23" i="15"/>
  <c r="AX23" i="15"/>
  <c r="BD23" i="15"/>
  <c r="BE23" i="15"/>
  <c r="BG23" i="15"/>
  <c r="BK23" i="15"/>
  <c r="BL23" i="15"/>
  <c r="BP23" i="15"/>
  <c r="BQ23" i="15"/>
  <c r="BU23" i="15"/>
  <c r="BW23" i="15"/>
  <c r="AD24" i="15"/>
  <c r="AG24" i="15" s="1"/>
  <c r="AE24" i="15"/>
  <c r="AF24" i="15"/>
  <c r="AH24" i="15"/>
  <c r="AI24" i="15"/>
  <c r="AJ24" i="15"/>
  <c r="AL24" i="15"/>
  <c r="AM24" i="15"/>
  <c r="AN24" i="15"/>
  <c r="AP24" i="15"/>
  <c r="AQ24" i="15"/>
  <c r="AS24" i="15"/>
  <c r="AT24" i="15"/>
  <c r="AU24" i="15"/>
  <c r="AW24" i="15"/>
  <c r="AX24" i="15"/>
  <c r="BD24" i="15"/>
  <c r="BI24" i="15"/>
  <c r="BK24" i="15"/>
  <c r="BO24" i="15"/>
  <c r="BT24" i="15"/>
  <c r="BU24" i="15"/>
  <c r="BX24" i="15"/>
  <c r="AD25" i="15"/>
  <c r="AI25" i="15" s="1"/>
  <c r="AG25" i="15"/>
  <c r="AE25" i="15"/>
  <c r="AY25" i="15" s="1"/>
  <c r="AM25" i="15"/>
  <c r="AQ25" i="15"/>
  <c r="AU25" i="15"/>
  <c r="BD25" i="15"/>
  <c r="BH25" i="15"/>
  <c r="BI25" i="15"/>
  <c r="BL25" i="15"/>
  <c r="BP25" i="15"/>
  <c r="BQ25" i="15"/>
  <c r="BT25" i="15"/>
  <c r="BX25" i="15"/>
  <c r="AD26" i="15"/>
  <c r="AI26" i="15" s="1"/>
  <c r="AO26" i="15"/>
  <c r="AM26" i="15"/>
  <c r="AU26" i="15"/>
  <c r="BD26" i="15"/>
  <c r="BE26" i="15"/>
  <c r="BF26" i="15"/>
  <c r="BG26" i="15"/>
  <c r="BH26" i="15"/>
  <c r="BI26" i="15"/>
  <c r="BJ26" i="15"/>
  <c r="BK26" i="15"/>
  <c r="BL26" i="15"/>
  <c r="BM26" i="15"/>
  <c r="BN26" i="15"/>
  <c r="BO26" i="15"/>
  <c r="BP26" i="15"/>
  <c r="BQ26" i="15"/>
  <c r="BR26" i="15"/>
  <c r="BS26" i="15"/>
  <c r="BT26" i="15"/>
  <c r="BU26" i="15"/>
  <c r="BV26" i="15"/>
  <c r="BW26" i="15"/>
  <c r="BX26" i="15"/>
  <c r="AD27" i="15"/>
  <c r="AM27" i="15"/>
  <c r="BD27" i="15"/>
  <c r="BE27" i="15"/>
  <c r="BF27" i="15"/>
  <c r="BG27" i="15"/>
  <c r="BH27" i="15"/>
  <c r="BI27" i="15"/>
  <c r="BJ27" i="15"/>
  <c r="BY27" i="15" s="1"/>
  <c r="BK27" i="15"/>
  <c r="BL27" i="15"/>
  <c r="BM27" i="15"/>
  <c r="BN27" i="15"/>
  <c r="BO27" i="15"/>
  <c r="BP27" i="15"/>
  <c r="BQ27" i="15"/>
  <c r="BR27" i="15"/>
  <c r="BS27" i="15"/>
  <c r="BT27" i="15"/>
  <c r="BU27" i="15"/>
  <c r="BV27" i="15"/>
  <c r="BW27" i="15"/>
  <c r="BX27" i="15"/>
  <c r="AD28" i="15"/>
  <c r="AS28" i="15"/>
  <c r="AE28" i="15"/>
  <c r="AI28" i="15"/>
  <c r="AM28" i="15"/>
  <c r="AQ28" i="15"/>
  <c r="AU28" i="15"/>
  <c r="BD28" i="15"/>
  <c r="BJ28" i="15" s="1"/>
  <c r="BE28" i="15"/>
  <c r="BF28" i="15"/>
  <c r="BG28" i="15"/>
  <c r="BH28" i="15"/>
  <c r="BI28" i="15"/>
  <c r="BK28" i="15"/>
  <c r="BL28" i="15"/>
  <c r="BM28" i="15"/>
  <c r="BO28" i="15"/>
  <c r="BP28" i="15"/>
  <c r="BQ28" i="15"/>
  <c r="BS28" i="15"/>
  <c r="BT28" i="15"/>
  <c r="BU28" i="15"/>
  <c r="BW28" i="15"/>
  <c r="BX28" i="15"/>
  <c r="AD29" i="15"/>
  <c r="AI29" i="15" s="1"/>
  <c r="AK29" i="15"/>
  <c r="AE29" i="15"/>
  <c r="AM29" i="15"/>
  <c r="AQ29" i="15"/>
  <c r="AU29" i="15"/>
  <c r="BD29" i="15"/>
  <c r="BJ29" i="15" s="1"/>
  <c r="BE29" i="15"/>
  <c r="BF29" i="15"/>
  <c r="BG29" i="15"/>
  <c r="BH29" i="15"/>
  <c r="BI29" i="15"/>
  <c r="BK29" i="15"/>
  <c r="BL29" i="15"/>
  <c r="BM29" i="15"/>
  <c r="BO29" i="15"/>
  <c r="BP29" i="15"/>
  <c r="BQ29" i="15"/>
  <c r="BS29" i="15"/>
  <c r="BT29" i="15"/>
  <c r="BU29" i="15"/>
  <c r="BW29" i="15"/>
  <c r="BX29" i="15"/>
  <c r="AD30" i="15"/>
  <c r="AI30" i="15" s="1"/>
  <c r="AO30" i="15"/>
  <c r="AQ30" i="15"/>
  <c r="BD30" i="15"/>
  <c r="N21" i="13"/>
  <c r="X17" i="1"/>
  <c r="Z9" i="1"/>
  <c r="X9" i="1"/>
  <c r="AB9" i="1"/>
  <c r="R9" i="1"/>
  <c r="T9" i="1"/>
  <c r="V9" i="1"/>
  <c r="AD9" i="1"/>
  <c r="AF9" i="1"/>
  <c r="Q17" i="1"/>
  <c r="BT21" i="15"/>
  <c r="BT17" i="15"/>
  <c r="BF13" i="15"/>
  <c r="BV13" i="15"/>
  <c r="BN9" i="15"/>
  <c r="AP30" i="15"/>
  <c r="AL30" i="15"/>
  <c r="AX29" i="15"/>
  <c r="AT29" i="15"/>
  <c r="AP29" i="15"/>
  <c r="AH29" i="15"/>
  <c r="AX28" i="15"/>
  <c r="AT28" i="15"/>
  <c r="AP28" i="15"/>
  <c r="AL28" i="15"/>
  <c r="AH28" i="15"/>
  <c r="AX25" i="15"/>
  <c r="AT25" i="15"/>
  <c r="AP25" i="15"/>
  <c r="AH25" i="15"/>
  <c r="AS30" i="15"/>
  <c r="AK30" i="15"/>
  <c r="AW29" i="15"/>
  <c r="AS29" i="15"/>
  <c r="AO29" i="15"/>
  <c r="AW28" i="15"/>
  <c r="AO28" i="15"/>
  <c r="AK28" i="15"/>
  <c r="AG28" i="15"/>
  <c r="AG27" i="15"/>
  <c r="AK26" i="15"/>
  <c r="AG26" i="15"/>
  <c r="AS25" i="15"/>
  <c r="AK25" i="15"/>
  <c r="BF23" i="15"/>
  <c r="BY23" i="15" s="1"/>
  <c r="BJ23" i="15"/>
  <c r="BN23" i="15"/>
  <c r="BR23" i="15"/>
  <c r="BV23" i="15"/>
  <c r="BX22" i="15"/>
  <c r="BW21" i="15"/>
  <c r="BF19" i="15"/>
  <c r="BJ19" i="15"/>
  <c r="BN19" i="15"/>
  <c r="BR19" i="15"/>
  <c r="BV19" i="15"/>
  <c r="BS18" i="15"/>
  <c r="BM18" i="15"/>
  <c r="BH18" i="15"/>
  <c r="BW17" i="15"/>
  <c r="BQ17" i="15"/>
  <c r="BL17" i="15"/>
  <c r="BG17" i="15"/>
  <c r="BT15" i="15"/>
  <c r="BO15" i="15"/>
  <c r="BI15" i="15"/>
  <c r="AV30" i="15"/>
  <c r="AR30" i="15"/>
  <c r="AF30" i="15"/>
  <c r="AV29" i="15"/>
  <c r="AR29" i="15"/>
  <c r="AN29" i="15"/>
  <c r="AJ29" i="15"/>
  <c r="AF29" i="15"/>
  <c r="AV28" i="15"/>
  <c r="AR28" i="15"/>
  <c r="AN28" i="15"/>
  <c r="AJ28" i="15"/>
  <c r="AF28" i="15"/>
  <c r="AV26" i="15"/>
  <c r="AJ26" i="15"/>
  <c r="AF26" i="15"/>
  <c r="AV25" i="15"/>
  <c r="AR25" i="15"/>
  <c r="AN25" i="15"/>
  <c r="AJ25" i="15"/>
  <c r="AF25" i="15"/>
  <c r="BF24" i="15"/>
  <c r="BR24" i="15"/>
  <c r="BX23" i="15"/>
  <c r="BS23" i="15"/>
  <c r="BM23" i="15"/>
  <c r="BH23" i="15"/>
  <c r="BW22" i="15"/>
  <c r="BP21" i="15"/>
  <c r="BF20" i="15"/>
  <c r="BJ20" i="15"/>
  <c r="BN20" i="15"/>
  <c r="BR20" i="15"/>
  <c r="BV20" i="15"/>
  <c r="BX19" i="15"/>
  <c r="BS19" i="15"/>
  <c r="BM19" i="15"/>
  <c r="BH19" i="15"/>
  <c r="BW18" i="15"/>
  <c r="BQ18" i="15"/>
  <c r="BL18" i="15"/>
  <c r="BU17" i="15"/>
  <c r="BP17" i="15"/>
  <c r="BK17" i="15"/>
  <c r="BE17" i="15"/>
  <c r="BY17" i="15" s="1"/>
  <c r="BF16" i="15"/>
  <c r="BJ16" i="15"/>
  <c r="BN16" i="15"/>
  <c r="BR16" i="15"/>
  <c r="BV16" i="15"/>
  <c r="BX15" i="15"/>
  <c r="BS15" i="15"/>
  <c r="BM15" i="15"/>
  <c r="BH15" i="15"/>
  <c r="BQ14" i="15"/>
  <c r="BL14" i="15"/>
  <c r="BK13" i="15"/>
  <c r="BF12" i="15"/>
  <c r="BJ12" i="15"/>
  <c r="BN12" i="15"/>
  <c r="BR12" i="15"/>
  <c r="BV12" i="15"/>
  <c r="BX11" i="15"/>
  <c r="BS11" i="15"/>
  <c r="BM11" i="15"/>
  <c r="BH11" i="15"/>
  <c r="BW10" i="15"/>
  <c r="BF8" i="15"/>
  <c r="K25" i="15"/>
  <c r="L25" i="15"/>
  <c r="BO17" i="15"/>
  <c r="BI17" i="15"/>
  <c r="BT13" i="15"/>
  <c r="BI13" i="15"/>
  <c r="BN22" i="15"/>
  <c r="BR22" i="15"/>
  <c r="BS21" i="15"/>
  <c r="BM21" i="15"/>
  <c r="BF18" i="15"/>
  <c r="BJ18" i="15"/>
  <c r="BN18" i="15"/>
  <c r="BR18" i="15"/>
  <c r="BV18" i="15"/>
  <c r="BX17" i="15"/>
  <c r="BS17" i="15"/>
  <c r="BM17" i="15"/>
  <c r="BU15" i="15"/>
  <c r="BP15" i="15"/>
  <c r="BK15" i="15"/>
  <c r="BF14" i="15"/>
  <c r="BJ14" i="15"/>
  <c r="BV14" i="15"/>
  <c r="BX13" i="15"/>
  <c r="BM13" i="15"/>
  <c r="BU11" i="15"/>
  <c r="BP11" i="15"/>
  <c r="BK11" i="15"/>
  <c r="BN10" i="15"/>
  <c r="BR10" i="15"/>
  <c r="BM9" i="15"/>
  <c r="K21" i="15"/>
  <c r="L21" i="15"/>
  <c r="K9" i="15"/>
  <c r="L9" i="15"/>
  <c r="BN21" i="15"/>
  <c r="BR21" i="15"/>
  <c r="BF17" i="15"/>
  <c r="BJ17" i="15"/>
  <c r="BN17" i="15"/>
  <c r="BR17" i="15"/>
  <c r="BV17" i="15"/>
  <c r="AL25" i="15"/>
  <c r="AW25" i="15"/>
  <c r="AO25" i="15"/>
  <c r="BT23" i="15"/>
  <c r="BO23" i="15"/>
  <c r="BI23" i="15"/>
  <c r="BL21" i="15"/>
  <c r="BT19" i="15"/>
  <c r="BO19" i="15"/>
  <c r="BI19" i="15"/>
  <c r="BX18" i="15"/>
  <c r="BF15" i="15"/>
  <c r="BJ15" i="15"/>
  <c r="BN15" i="15"/>
  <c r="BR15" i="15"/>
  <c r="BV15" i="15"/>
  <c r="BF11" i="15"/>
  <c r="BY11" i="15" s="1"/>
  <c r="BJ11" i="15"/>
  <c r="BN11" i="15"/>
  <c r="BR11" i="15"/>
  <c r="BV11" i="15"/>
  <c r="BW9" i="15"/>
  <c r="K19" i="15"/>
  <c r="L19" i="15"/>
  <c r="K17" i="15"/>
  <c r="L17" i="15" s="1"/>
  <c r="K15" i="15"/>
  <c r="L15" i="15"/>
  <c r="K13" i="15"/>
  <c r="L13" i="15" s="1"/>
  <c r="BJ30" i="15" l="1"/>
  <c r="BN30" i="15"/>
  <c r="BR30" i="15"/>
  <c r="BV30" i="15"/>
  <c r="BF30" i="15"/>
  <c r="BI30" i="15"/>
  <c r="BM30" i="15"/>
  <c r="BQ30" i="15"/>
  <c r="BU30" i="15"/>
  <c r="BQ9" i="15"/>
  <c r="BH9" i="15"/>
  <c r="BJ8" i="15"/>
  <c r="BR9" i="15"/>
  <c r="BT30" i="15"/>
  <c r="BL30" i="15"/>
  <c r="BE30" i="15"/>
  <c r="BG25" i="15"/>
  <c r="BK25" i="15"/>
  <c r="BO25" i="15"/>
  <c r="BS25" i="15"/>
  <c r="BW25" i="15"/>
  <c r="BF25" i="15"/>
  <c r="BJ25" i="15"/>
  <c r="BN25" i="15"/>
  <c r="BR25" i="15"/>
  <c r="BV25" i="15"/>
  <c r="BH24" i="15"/>
  <c r="BM24" i="15"/>
  <c r="BS24" i="15"/>
  <c r="BW24" i="15"/>
  <c r="BG24" i="15"/>
  <c r="BL24" i="15"/>
  <c r="BQ24" i="15"/>
  <c r="BV24" i="15"/>
  <c r="BJ24" i="15"/>
  <c r="BN24" i="15"/>
  <c r="BI22" i="15"/>
  <c r="BT22" i="15"/>
  <c r="BM22" i="15"/>
  <c r="BE22" i="15"/>
  <c r="BP22" i="15"/>
  <c r="BS22" i="15"/>
  <c r="BQ22" i="15"/>
  <c r="BJ22" i="15"/>
  <c r="BH22" i="15"/>
  <c r="BL22" i="15"/>
  <c r="BU14" i="15"/>
  <c r="BH10" i="15"/>
  <c r="BO10" i="15"/>
  <c r="BU10" i="15"/>
  <c r="BE10" i="15"/>
  <c r="BM10" i="15"/>
  <c r="BT10" i="15"/>
  <c r="BQ10" i="15"/>
  <c r="BJ10" i="15"/>
  <c r="BL10" i="15"/>
  <c r="BQ8" i="15"/>
  <c r="BS30" i="15"/>
  <c r="BK30" i="15"/>
  <c r="BO9" i="15"/>
  <c r="BJ9" i="15"/>
  <c r="BI9" i="15"/>
  <c r="BF9" i="15"/>
  <c r="BV9" i="15"/>
  <c r="BK9" i="15"/>
  <c r="BX9" i="15"/>
  <c r="BL9" i="15"/>
  <c r="BE9" i="15"/>
  <c r="BK8" i="15"/>
  <c r="BP8" i="15"/>
  <c r="BU8" i="15"/>
  <c r="BE8" i="15"/>
  <c r="BI8" i="15"/>
  <c r="BO8" i="15"/>
  <c r="BT8" i="15"/>
  <c r="BN8" i="15"/>
  <c r="BS9" i="15"/>
  <c r="BV8" i="15"/>
  <c r="BP9" i="15"/>
  <c r="BX30" i="15"/>
  <c r="BP30" i="15"/>
  <c r="BH30" i="15"/>
  <c r="BY26" i="15"/>
  <c r="BI21" i="15"/>
  <c r="BH21" i="15"/>
  <c r="BO21" i="15"/>
  <c r="BG21" i="15"/>
  <c r="BK21" i="15"/>
  <c r="BX21" i="15"/>
  <c r="BF21" i="15"/>
  <c r="BV21" i="15"/>
  <c r="BE21" i="15"/>
  <c r="BM14" i="15"/>
  <c r="BT14" i="15"/>
  <c r="BE14" i="15"/>
  <c r="BK14" i="15"/>
  <c r="BS14" i="15"/>
  <c r="BN14" i="15"/>
  <c r="BW14" i="15"/>
  <c r="BL13" i="15"/>
  <c r="BJ13" i="15"/>
  <c r="BQ13" i="15"/>
  <c r="BU13" i="15"/>
  <c r="BO13" i="15"/>
  <c r="BS13" i="15"/>
  <c r="BG13" i="15"/>
  <c r="BN13" i="15"/>
  <c r="BP13" i="15"/>
  <c r="BW8" i="15"/>
  <c r="BL8" i="15"/>
  <c r="BG9" i="15"/>
  <c r="BW13" i="15"/>
  <c r="BJ21" i="15"/>
  <c r="BV10" i="15"/>
  <c r="BF10" i="15"/>
  <c r="BH13" i="15"/>
  <c r="BR14" i="15"/>
  <c r="BV22" i="15"/>
  <c r="BF22" i="15"/>
  <c r="BR8" i="15"/>
  <c r="BU9" i="15"/>
  <c r="BE13" i="15"/>
  <c r="BU21" i="15"/>
  <c r="BQ21" i="15"/>
  <c r="BR13" i="15"/>
  <c r="BW30" i="15"/>
  <c r="BO30" i="15"/>
  <c r="BG30" i="15"/>
  <c r="BU25" i="15"/>
  <c r="BM25" i="15"/>
  <c r="BE25" i="15"/>
  <c r="BP24" i="15"/>
  <c r="BE24" i="15"/>
  <c r="BG22" i="15"/>
  <c r="BX14" i="15"/>
  <c r="BI14" i="15"/>
  <c r="BS10" i="15"/>
  <c r="BG10" i="15"/>
  <c r="BS8" i="15"/>
  <c r="BH8" i="15"/>
  <c r="BV29" i="15"/>
  <c r="BR29" i="15"/>
  <c r="BN29" i="15"/>
  <c r="BY29" i="15" s="1"/>
  <c r="BV28" i="15"/>
  <c r="BR28" i="15"/>
  <c r="BN28" i="15"/>
  <c r="BY28" i="15" s="1"/>
  <c r="BW20" i="15"/>
  <c r="BQ20" i="15"/>
  <c r="BL20" i="15"/>
  <c r="BY20" i="15" s="1"/>
  <c r="BQ19" i="15"/>
  <c r="BY19" i="15" s="1"/>
  <c r="BW16" i="15"/>
  <c r="BQ16" i="15"/>
  <c r="BL16" i="15"/>
  <c r="BY16" i="15" s="1"/>
  <c r="AH16" i="15"/>
  <c r="AV16" i="15"/>
  <c r="AO16" i="15"/>
  <c r="AO15" i="15"/>
  <c r="AK15" i="15"/>
  <c r="AG15" i="15"/>
  <c r="AR13" i="15"/>
  <c r="AJ13" i="15"/>
  <c r="AW20" i="15"/>
  <c r="AS17" i="15"/>
  <c r="AX16" i="15"/>
  <c r="AU16" i="15"/>
  <c r="AQ16" i="15"/>
  <c r="AM16" i="15"/>
  <c r="AI16" i="15"/>
  <c r="AE16" i="15"/>
  <c r="AU15" i="15"/>
  <c r="AQ15" i="15"/>
  <c r="AM15" i="15"/>
  <c r="AI15" i="15"/>
  <c r="AY15" i="15" s="1"/>
  <c r="AF15" i="15"/>
  <c r="AU14" i="15"/>
  <c r="AQ14" i="15"/>
  <c r="AM14" i="15"/>
  <c r="AI14" i="15"/>
  <c r="AF14" i="15"/>
  <c r="AY14" i="15" s="1"/>
  <c r="AX13" i="15"/>
  <c r="AT13" i="15"/>
  <c r="AP13" i="15"/>
  <c r="AL13" i="15"/>
  <c r="AH13" i="15"/>
  <c r="AE13" i="15"/>
  <c r="AU10" i="15"/>
  <c r="AQ10" i="15"/>
  <c r="AM10" i="15"/>
  <c r="AI10" i="15"/>
  <c r="AY10" i="15" s="1"/>
  <c r="AF10" i="15"/>
  <c r="AS16" i="15"/>
  <c r="AK16" i="15"/>
  <c r="AG16" i="15"/>
  <c r="AV13" i="15"/>
  <c r="AN13" i="15"/>
  <c r="AS18" i="15"/>
  <c r="AW17" i="15"/>
  <c r="AR16" i="15"/>
  <c r="AN16" i="15"/>
  <c r="AJ16" i="15"/>
  <c r="AV15" i="15"/>
  <c r="AR15" i="15"/>
  <c r="AN15" i="15"/>
  <c r="AV14" i="15"/>
  <c r="AR14" i="15"/>
  <c r="AN14" i="15"/>
  <c r="AJ14" i="15"/>
  <c r="AU13" i="15"/>
  <c r="AQ13" i="15"/>
  <c r="AM13" i="15"/>
  <c r="AI13" i="15"/>
  <c r="AV10" i="15"/>
  <c r="AR10" i="15"/>
  <c r="AN10" i="15"/>
  <c r="AJ10" i="15"/>
  <c r="AX9" i="15"/>
  <c r="AT9" i="15"/>
  <c r="AP9" i="15"/>
  <c r="AL9" i="15"/>
  <c r="AH9" i="15"/>
  <c r="AY9" i="15" s="1"/>
  <c r="AE27" i="15"/>
  <c r="AU27" i="15"/>
  <c r="AS27" i="15"/>
  <c r="AX27" i="15"/>
  <c r="AI27" i="15"/>
  <c r="AO27" i="15"/>
  <c r="AK27" i="15"/>
  <c r="AQ27" i="15"/>
  <c r="AL27" i="15"/>
  <c r="AN27" i="15"/>
  <c r="AJ27" i="15"/>
  <c r="AV27" i="15"/>
  <c r="AF27" i="15"/>
  <c r="AP27" i="15"/>
  <c r="AW27" i="15"/>
  <c r="AT20" i="15"/>
  <c r="AF19" i="15"/>
  <c r="AI19" i="15"/>
  <c r="AM19" i="15"/>
  <c r="AQ19" i="15"/>
  <c r="AU19" i="15"/>
  <c r="AR19" i="15"/>
  <c r="AE19" i="15"/>
  <c r="AH19" i="15"/>
  <c r="AL19" i="15"/>
  <c r="AP19" i="15"/>
  <c r="AT19" i="15"/>
  <c r="AX19" i="15"/>
  <c r="AJ19" i="15"/>
  <c r="AN19" i="15"/>
  <c r="AV19" i="15"/>
  <c r="AH27" i="15"/>
  <c r="AR27" i="15"/>
  <c r="AT27" i="15"/>
  <c r="AY28" i="15"/>
  <c r="AK19" i="15"/>
  <c r="L31" i="15"/>
  <c r="AF20" i="15"/>
  <c r="AJ20" i="15"/>
  <c r="AN20" i="15"/>
  <c r="AR20" i="15"/>
  <c r="AG20" i="15"/>
  <c r="AO20" i="15"/>
  <c r="AV20" i="15"/>
  <c r="AE20" i="15"/>
  <c r="AI20" i="15"/>
  <c r="AM20" i="15"/>
  <c r="AQ20" i="15"/>
  <c r="AU20" i="15"/>
  <c r="AX20" i="15"/>
  <c r="AK20" i="15"/>
  <c r="AS20" i="15"/>
  <c r="AS19" i="15"/>
  <c r="AF18" i="15"/>
  <c r="AI18" i="15"/>
  <c r="AM18" i="15"/>
  <c r="AQ18" i="15"/>
  <c r="AU18" i="15"/>
  <c r="AG18" i="15"/>
  <c r="AN18" i="15"/>
  <c r="AV18" i="15"/>
  <c r="AE18" i="15"/>
  <c r="AH18" i="15"/>
  <c r="AL18" i="15"/>
  <c r="AP18" i="15"/>
  <c r="AT18" i="15"/>
  <c r="AX18" i="15"/>
  <c r="AJ18" i="15"/>
  <c r="AR18" i="15"/>
  <c r="AF17" i="15"/>
  <c r="AI17" i="15"/>
  <c r="AM17" i="15"/>
  <c r="AQ17" i="15"/>
  <c r="AU17" i="15"/>
  <c r="AJ17" i="15"/>
  <c r="AN17" i="15"/>
  <c r="AV17" i="15"/>
  <c r="AE17" i="15"/>
  <c r="AH17" i="15"/>
  <c r="AL17" i="15"/>
  <c r="AP17" i="15"/>
  <c r="AT17" i="15"/>
  <c r="AX17" i="15"/>
  <c r="AR17" i="15"/>
  <c r="AP20" i="15"/>
  <c r="AO19" i="15"/>
  <c r="AO18" i="15"/>
  <c r="AO17" i="15"/>
  <c r="AT26" i="15"/>
  <c r="AL26" i="15"/>
  <c r="AO22" i="15"/>
  <c r="AK22" i="15"/>
  <c r="AG22" i="15"/>
  <c r="AH26" i="15"/>
  <c r="AR26" i="15"/>
  <c r="AN30" i="15"/>
  <c r="AW26" i="15"/>
  <c r="AG29" i="15"/>
  <c r="AY29" i="15" s="1"/>
  <c r="AG30" i="15"/>
  <c r="AL29" i="15"/>
  <c r="AH30" i="15"/>
  <c r="AX30" i="15"/>
  <c r="AU30" i="15"/>
  <c r="AE30" i="15"/>
  <c r="AX26" i="15"/>
  <c r="AP26" i="15"/>
  <c r="AE26" i="15"/>
  <c r="AV24" i="15"/>
  <c r="AR24" i="15"/>
  <c r="AO24" i="15"/>
  <c r="AK24" i="15"/>
  <c r="AY24" i="15" s="1"/>
  <c r="AV23" i="15"/>
  <c r="AR23" i="15"/>
  <c r="AN23" i="15"/>
  <c r="AY23" i="15" s="1"/>
  <c r="AU22" i="15"/>
  <c r="AQ22" i="15"/>
  <c r="AM22" i="15"/>
  <c r="AI22" i="15"/>
  <c r="AF22" i="15"/>
  <c r="AY22" i="15" s="1"/>
  <c r="AU21" i="15"/>
  <c r="AQ21" i="15"/>
  <c r="AM21" i="15"/>
  <c r="AI21" i="15"/>
  <c r="AF21" i="15"/>
  <c r="AY21" i="15" s="1"/>
  <c r="AM30" i="15"/>
  <c r="AO21" i="15"/>
  <c r="AK21" i="15"/>
  <c r="AG21" i="15"/>
  <c r="AN26" i="15"/>
  <c r="AJ30" i="15"/>
  <c r="AS26" i="15"/>
  <c r="AW30" i="15"/>
  <c r="AT30" i="15"/>
  <c r="AQ26" i="15"/>
  <c r="AV22" i="15"/>
  <c r="AR22" i="15"/>
  <c r="AN22" i="15"/>
  <c r="AV21" i="15"/>
  <c r="AR21" i="15"/>
  <c r="AN21" i="15"/>
  <c r="N22" i="13"/>
  <c r="H26" i="13"/>
  <c r="H32" i="13" s="1"/>
  <c r="H34" i="13" s="1"/>
  <c r="BY14" i="15" l="1"/>
  <c r="BY10" i="15"/>
  <c r="BY24" i="15"/>
  <c r="BY25" i="15"/>
  <c r="BY21" i="15"/>
  <c r="BY8" i="15"/>
  <c r="BY9" i="15"/>
  <c r="BY22" i="15"/>
  <c r="BY30" i="15"/>
  <c r="BY13" i="15"/>
  <c r="AY13" i="15"/>
  <c r="AY16" i="15"/>
  <c r="AY26" i="15"/>
  <c r="AY20" i="15"/>
  <c r="AY27" i="15"/>
  <c r="AY30" i="15"/>
  <c r="AY17" i="15"/>
  <c r="AY18" i="15"/>
  <c r="AY19" i="15"/>
</calcChain>
</file>

<file path=xl/comments1.xml><?xml version="1.0" encoding="utf-8"?>
<comments xmlns="http://schemas.openxmlformats.org/spreadsheetml/2006/main">
  <authors>
    <author>kourei05</author>
  </authors>
  <commentLis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生活保護又は低所得=0
その他=0.5</t>
        </r>
      </text>
    </comment>
  </commentList>
</comments>
</file>

<file path=xl/comments2.xml><?xml version="1.0" encoding="utf-8"?>
<comments xmlns="http://schemas.openxmlformats.org/spreadsheetml/2006/main">
  <authors>
    <author>kourei05</author>
  </authors>
  <commentLis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支給決定日数のみ入力
（例）
８日／月　→　</t>
        </r>
        <r>
          <rPr>
            <sz val="9"/>
            <color indexed="10"/>
            <rFont val="ＭＳ Ｐゴシック"/>
            <family val="3"/>
            <charset val="128"/>
          </rPr>
          <t>８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時間は数字のみ入力
（例）
AM8:45→</t>
        </r>
        <r>
          <rPr>
            <sz val="9"/>
            <color indexed="10"/>
            <rFont val="ＭＳ Ｐゴシック"/>
            <family val="3"/>
            <charset val="128"/>
          </rPr>
          <t>845</t>
        </r>
        <r>
          <rPr>
            <sz val="9"/>
            <color indexed="81"/>
            <rFont val="ＭＳ Ｐゴシック"/>
            <family val="3"/>
            <charset val="128"/>
          </rPr>
          <t xml:space="preserve">
PM2:00→</t>
        </r>
        <r>
          <rPr>
            <sz val="9"/>
            <color indexed="10"/>
            <rFont val="ＭＳ Ｐゴシック"/>
            <family val="3"/>
            <charset val="128"/>
          </rPr>
          <t>1400</t>
        </r>
      </text>
    </comment>
    <comment ref="O8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日中サービスとの併用の場合　</t>
        </r>
        <r>
          <rPr>
            <sz val="9"/>
            <color indexed="10"/>
            <rFont val="ＭＳ Ｐゴシック"/>
            <family val="3"/>
            <charset val="128"/>
          </rPr>
          <t>１　</t>
        </r>
        <r>
          <rPr>
            <sz val="9"/>
            <color indexed="81"/>
            <rFont val="ＭＳ Ｐゴシック"/>
            <family val="3"/>
            <charset val="128"/>
          </rPr>
          <t>を入力</t>
        </r>
      </text>
    </comment>
    <comment ref="Q8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食事提供加算がある場合　</t>
        </r>
        <r>
          <rPr>
            <sz val="9"/>
            <color indexed="10"/>
            <rFont val="ＭＳ Ｐゴシック"/>
            <family val="3"/>
            <charset val="128"/>
          </rPr>
          <t>１</t>
        </r>
        <r>
          <rPr>
            <sz val="9"/>
            <color indexed="81"/>
            <rFont val="ＭＳ Ｐゴシック"/>
            <family val="3"/>
            <charset val="128"/>
          </rPr>
          <t xml:space="preserve">　を入力
</t>
        </r>
        <r>
          <rPr>
            <sz val="9"/>
            <color indexed="10"/>
            <rFont val="ＭＳ Ｐゴシック"/>
            <family val="3"/>
            <charset val="128"/>
          </rPr>
          <t>※日中活動サービスと併用の日は、基本的に算定不可</t>
        </r>
      </text>
    </comment>
    <comment ref="S8" authorId="0">
      <text>
        <r>
          <rPr>
            <b/>
            <sz val="9"/>
            <color indexed="81"/>
            <rFont val="ＭＳ Ｐゴシック"/>
            <family val="3"/>
            <charset val="128"/>
          </rPr>
          <t>kourei05:</t>
        </r>
        <r>
          <rPr>
            <sz val="9"/>
            <color indexed="81"/>
            <rFont val="ＭＳ Ｐゴシック"/>
            <family val="3"/>
            <charset val="128"/>
          </rPr>
          <t xml:space="preserve">
送迎がある場合　</t>
        </r>
        <r>
          <rPr>
            <sz val="9"/>
            <color indexed="10"/>
            <rFont val="ＭＳ Ｐゴシック"/>
            <family val="3"/>
            <charset val="128"/>
          </rPr>
          <t>１</t>
        </r>
        <r>
          <rPr>
            <sz val="9"/>
            <color indexed="81"/>
            <rFont val="ＭＳ Ｐゴシック"/>
            <family val="3"/>
            <charset val="128"/>
          </rPr>
          <t xml:space="preserve">　を入力
</t>
        </r>
        <r>
          <rPr>
            <sz val="9"/>
            <color indexed="10"/>
            <rFont val="ＭＳ Ｐゴシック"/>
            <family val="3"/>
            <charset val="128"/>
          </rPr>
          <t>※日中活動サービスと併用の日は、基本的に算定不可</t>
        </r>
      </text>
    </comment>
  </commentList>
</comments>
</file>

<file path=xl/sharedStrings.xml><?xml version="1.0" encoding="utf-8"?>
<sst xmlns="http://schemas.openxmlformats.org/spreadsheetml/2006/main" count="120" uniqueCount="93">
  <si>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</si>
  <si>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</si>
  <si>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</si>
  <si>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支給決定障害者
（保護者）氏名</t>
    <rPh sb="0" eb="2">
      <t>シキュウ</t>
    </rPh>
    <rPh sb="2" eb="4">
      <t>ケッテイ</t>
    </rPh>
    <rPh sb="4" eb="7">
      <t>ショウガイシャ</t>
    </rPh>
    <rPh sb="9" eb="12">
      <t>ホゴシャ</t>
    </rPh>
    <rPh sb="13" eb="1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</si>
  <si>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</si>
  <si>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サービス内容</t>
    <rPh sb="4" eb="6">
      <t>ナイヨウ</t>
    </rPh>
    <phoneticPr fontId="2"/>
  </si>
  <si>
    <t>算定単価</t>
    <rPh sb="0" eb="2">
      <t>サンテイ</t>
    </rPh>
    <rPh sb="2" eb="4">
      <t>タンカ</t>
    </rPh>
    <phoneticPr fontId="2"/>
  </si>
  <si>
    <t>算定回数</t>
    <rPh sb="0" eb="2">
      <t>サンテイ</t>
    </rPh>
    <rPh sb="2" eb="4">
      <t>カイスウ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</si>
  <si>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</si>
  <si>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</si>
  <si>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</si>
  <si>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支給決定に係る
児　　童　　氏　　名</t>
    <rPh sb="0" eb="2">
      <t>シキュウ</t>
    </rPh>
    <rPh sb="2" eb="4">
      <t>ケッテイ</t>
    </rPh>
    <rPh sb="5" eb="6">
      <t>カカワ</t>
    </rPh>
    <rPh sb="8" eb="9">
      <t>コ</t>
    </rPh>
    <rPh sb="11" eb="12">
      <t>ワラベ</t>
    </rPh>
    <rPh sb="14" eb="15">
      <t>シ</t>
    </rPh>
    <rPh sb="17" eb="18">
      <t>メイ</t>
    </rPh>
    <phoneticPr fontId="2"/>
  </si>
  <si>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2"/>
  </si>
  <si>
    <t>利用者負担額精算欄</t>
    <rPh sb="0" eb="3">
      <t>リヨウシャ</t>
    </rPh>
    <rPh sb="3" eb="5">
      <t>フタン</t>
    </rPh>
    <rPh sb="5" eb="6">
      <t>ガク</t>
    </rPh>
    <rPh sb="6" eb="8">
      <t>セイサン</t>
    </rPh>
    <rPh sb="8" eb="9">
      <t>ラン</t>
    </rPh>
    <phoneticPr fontId="2"/>
  </si>
  <si>
    <t>（請求先）</t>
    <rPh sb="1" eb="3">
      <t>セイキュウ</t>
    </rPh>
    <rPh sb="3" eb="4">
      <t>サキ</t>
    </rPh>
    <phoneticPr fontId="2"/>
  </si>
  <si>
    <t>防府市長</t>
    <rPh sb="0" eb="3">
      <t>ホ</t>
    </rPh>
    <rPh sb="3" eb="4">
      <t>チョウ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</si>
  <si>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</si>
  <si>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</si>
  <si>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</si>
  <si>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</si>
  <si>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</si>
  <si>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内　　訳</t>
    <rPh sb="0" eb="1">
      <t>ウチ</t>
    </rPh>
    <rPh sb="3" eb="4">
      <t>ヤク</t>
    </rPh>
    <phoneticPr fontId="2"/>
  </si>
  <si>
    <t>月分</t>
    <rPh sb="0" eb="2">
      <t>ガツブン</t>
    </rPh>
    <phoneticPr fontId="2"/>
  </si>
  <si>
    <t>請求給付費名</t>
    <rPh sb="0" eb="2">
      <t>セイキュウ</t>
    </rPh>
    <rPh sb="2" eb="4">
      <t>キュウフ</t>
    </rPh>
    <rPh sb="4" eb="5">
      <t>ヒ</t>
    </rPh>
    <rPh sb="5" eb="6">
      <t>メイ</t>
    </rPh>
    <phoneticPr fontId="2"/>
  </si>
  <si>
    <t>明細件数</t>
    <rPh sb="0" eb="2">
      <t>メイサイ</t>
    </rPh>
    <rPh sb="2" eb="4">
      <t>ケンスウ</t>
    </rPh>
    <phoneticPr fontId="2"/>
  </si>
  <si>
    <t>金額</t>
    <rPh sb="0" eb="2">
      <t>キンガク</t>
    </rPh>
    <phoneticPr fontId="2"/>
  </si>
  <si>
    <t>合計</t>
    <rPh sb="0" eb="1">
      <t>ゴウ</t>
    </rPh>
    <rPh sb="1" eb="2">
      <t>ケイ</t>
    </rPh>
    <phoneticPr fontId="2"/>
  </si>
  <si>
    <t>　上記のとおり請求します。</t>
    <rPh sb="1" eb="3">
      <t>ジョウキ</t>
    </rPh>
    <rPh sb="7" eb="9">
      <t>セイキュウ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</si>
  <si>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</si>
  <si>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</si>
  <si>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〒</t>
    <phoneticPr fontId="2"/>
  </si>
  <si>
    <t>住所
（所在地）</t>
    <rPh sb="0" eb="2">
      <t>ジュウショ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</si>
  <si>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</si>
  <si>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</si>
  <si>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職・氏名</t>
    <rPh sb="0" eb="1">
      <t>ショク</t>
    </rPh>
    <rPh sb="2" eb="4">
      <t>シメイ</t>
    </rPh>
    <phoneticPr fontId="2"/>
  </si>
  <si>
    <t>請求事業者</t>
    <rPh sb="0" eb="2">
      <t>セイキュウ</t>
    </rPh>
    <rPh sb="2" eb="5">
      <t>ジギョウシャ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</si>
  <si>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</si>
  <si>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</si>
  <si>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</si>
  <si>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振込先</t>
    <rPh sb="0" eb="2">
      <t>フリコミ</t>
    </rPh>
    <rPh sb="2" eb="3">
      <t>サキ</t>
    </rPh>
    <phoneticPr fontId="2"/>
  </si>
  <si>
    <t>受給者番号</t>
    <rPh sb="0" eb="3">
      <t>ジュキュウシャ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</si>
  <si>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</si>
  <si>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</si>
  <si>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</si>
  <si>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利用者
確認印</t>
    <rPh sb="0" eb="3">
      <t>リヨウシャ</t>
    </rPh>
    <rPh sb="4" eb="7">
      <t>カクニンイン</t>
    </rPh>
    <phoneticPr fontId="2"/>
  </si>
  <si>
    <t>実績</t>
    <rPh sb="0" eb="2">
      <t>ジッセキ</t>
    </rPh>
    <phoneticPr fontId="2"/>
  </si>
  <si>
    <t>結果</t>
    <rPh sb="0" eb="2">
      <t>ケッカ</t>
    </rPh>
    <phoneticPr fontId="2"/>
  </si>
  <si>
    <t>負担割合</t>
    <rPh sb="0" eb="1">
      <t>フ</t>
    </rPh>
    <rPh sb="1" eb="2">
      <t>タン</t>
    </rPh>
    <rPh sb="2" eb="3">
      <t>ワリ</t>
    </rPh>
    <rPh sb="3" eb="4">
      <t>ゴウ</t>
    </rPh>
    <phoneticPr fontId="2"/>
  </si>
  <si>
    <t>地域生活支援事業（日中一時支援）請求書</t>
    <rPh sb="0" eb="2">
      <t>チイキ</t>
    </rPh>
    <rPh sb="2" eb="4">
      <t>セイカツ</t>
    </rPh>
    <rPh sb="4" eb="6">
      <t>シエン</t>
    </rPh>
    <rPh sb="6" eb="8">
      <t>ジギョウ</t>
    </rPh>
    <rPh sb="9" eb="11">
      <t>ニッチュウ</t>
    </rPh>
    <rPh sb="11" eb="13">
      <t>イチジ</t>
    </rPh>
    <rPh sb="13" eb="15">
      <t>シエン</t>
    </rPh>
    <rPh sb="16" eb="19">
      <t>セイキュウショ</t>
    </rPh>
    <phoneticPr fontId="2"/>
  </si>
  <si>
    <t>様</t>
    <rPh sb="0" eb="1">
      <t>サマ</t>
    </rPh>
    <phoneticPr fontId="2"/>
  </si>
  <si>
    <t>防日中－</t>
    <rPh sb="0" eb="1">
      <t>ボウ</t>
    </rPh>
    <rPh sb="1" eb="3">
      <t>ニッチュウ</t>
    </rPh>
    <phoneticPr fontId="2"/>
  </si>
  <si>
    <t>金融機関・支店名</t>
    <rPh sb="0" eb="2">
      <t>キンユウ</t>
    </rPh>
    <rPh sb="2" eb="4">
      <t>キカン</t>
    </rPh>
    <rPh sb="5" eb="7">
      <t>シテン</t>
    </rPh>
    <rPh sb="7" eb="8">
      <t>メイ</t>
    </rPh>
    <phoneticPr fontId="2"/>
  </si>
  <si>
    <t>日中－</t>
    <rPh sb="0" eb="2">
      <t>ニッチュウ</t>
    </rPh>
    <phoneticPr fontId="2"/>
  </si>
  <si>
    <t>日中一時支援費明細書</t>
    <rPh sb="0" eb="2">
      <t>ニッチュウ</t>
    </rPh>
    <rPh sb="2" eb="4">
      <t>イチジ</t>
    </rPh>
    <rPh sb="4" eb="6">
      <t>シエン</t>
    </rPh>
    <rPh sb="6" eb="7">
      <t>ヒ</t>
    </rPh>
    <rPh sb="7" eb="10">
      <t>メイサイショ</t>
    </rPh>
    <phoneticPr fontId="2"/>
  </si>
  <si>
    <t>日中一時支援受給者番号</t>
    <rPh sb="0" eb="2">
      <t>ニッチュウ</t>
    </rPh>
    <rPh sb="2" eb="4">
      <t>イチジ</t>
    </rPh>
    <rPh sb="4" eb="6">
      <t>シエン</t>
    </rPh>
    <rPh sb="6" eb="9">
      <t>ジュキュウシャ</t>
    </rPh>
    <rPh sb="9" eb="11">
      <t>バンゴウ</t>
    </rPh>
    <phoneticPr fontId="2"/>
  </si>
  <si>
    <t>日中一時食事加算</t>
    <rPh sb="0" eb="2">
      <t>ニッチュウ</t>
    </rPh>
    <rPh sb="2" eb="4">
      <t>イチジ</t>
    </rPh>
    <rPh sb="4" eb="6">
      <t>ショクジ</t>
    </rPh>
    <rPh sb="6" eb="8">
      <t>カサン</t>
    </rPh>
    <phoneticPr fontId="2"/>
  </si>
  <si>
    <t>日中一時送迎加算</t>
    <rPh sb="0" eb="2">
      <t>ニッチュウ</t>
    </rPh>
    <rPh sb="2" eb="4">
      <t>イチジ</t>
    </rPh>
    <rPh sb="4" eb="6">
      <t>ソウゲイ</t>
    </rPh>
    <rPh sb="6" eb="8">
      <t>カサン</t>
    </rPh>
    <phoneticPr fontId="2"/>
  </si>
  <si>
    <t>利用者負担額等の内訳</t>
    <rPh sb="0" eb="3">
      <t>リヨウシャ</t>
    </rPh>
    <rPh sb="3" eb="5">
      <t>フタン</t>
    </rPh>
    <rPh sb="5" eb="7">
      <t>ガクトウ</t>
    </rPh>
    <rPh sb="8" eb="10">
      <t>ウチワケ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</si>
  <si>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</si>
  <si>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摘　　　　　　　　要</t>
    <rPh sb="0" eb="1">
      <t>テキ</t>
    </rPh>
    <rPh sb="9" eb="10">
      <t>ヨウ</t>
    </rPh>
    <phoneticPr fontId="2"/>
  </si>
  <si>
    <t>当月費用の総合計①</t>
    <rPh sb="0" eb="2">
      <t>トウゲツ</t>
    </rPh>
    <rPh sb="2" eb="4">
      <t>ヒヨウ</t>
    </rPh>
    <rPh sb="5" eb="6">
      <t>ソウ</t>
    </rPh>
    <rPh sb="6" eb="8">
      <t>ゴウケイ</t>
    </rPh>
    <phoneticPr fontId="2"/>
  </si>
  <si>
    <t>当月利用者負担額合計②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2"/>
  </si>
  <si>
    <t>当月請求額合計①－②</t>
    <rPh sb="0" eb="2">
      <t>トウゲツ</t>
    </rPh>
    <rPh sb="2" eb="4">
      <t>セイキュウ</t>
    </rPh>
    <rPh sb="4" eb="5">
      <t>ガク</t>
    </rPh>
    <rPh sb="5" eb="7">
      <t>ゴウケイ</t>
    </rPh>
    <phoneticPr fontId="2"/>
  </si>
  <si>
    <t>日中一時支援事業実績記録票</t>
    <rPh sb="0" eb="2">
      <t>ニッチュウ</t>
    </rPh>
    <rPh sb="2" eb="4">
      <t>イチジ</t>
    </rPh>
    <rPh sb="4" eb="6">
      <t>シエン</t>
    </rPh>
    <rPh sb="6" eb="8">
      <t>ジギョウ</t>
    </rPh>
    <rPh sb="8" eb="10">
      <t>ジッセキ</t>
    </rPh>
    <rPh sb="10" eb="12">
      <t>キロク</t>
    </rPh>
    <rPh sb="12" eb="13">
      <t>ヒョウ</t>
    </rPh>
    <phoneticPr fontId="2"/>
  </si>
  <si>
    <t>送迎加算</t>
    <rPh sb="0" eb="2">
      <t>ソウゲイ</t>
    </rPh>
    <rPh sb="2" eb="4">
      <t>カサン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</si>
  <si>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</si>
  <si>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</si>
  <si>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利用日</t>
    <rPh sb="0" eb="3">
      <t>リヨウビ</t>
    </rPh>
    <phoneticPr fontId="2"/>
  </si>
  <si>
    <t>食事提供
加算</t>
    <rPh sb="0" eb="2">
      <t>ショクジ</t>
    </rPh>
    <rPh sb="2" eb="4">
      <t>テイキョウ</t>
    </rPh>
    <rPh sb="5" eb="7">
      <t>カサン</t>
    </rPh>
    <phoneticPr fontId="2"/>
  </si>
  <si>
    <t>合計</t>
    <rPh sb="0" eb="2">
      <t>ゴウケイ</t>
    </rPh>
    <phoneticPr fontId="2"/>
  </si>
  <si>
    <t>算定日数</t>
    <rPh sb="0" eb="2">
      <t>サンテイ</t>
    </rPh>
    <rPh sb="2" eb="4">
      <t>ニッスウ</t>
    </rPh>
    <phoneticPr fontId="2"/>
  </si>
  <si>
    <t>備考</t>
    <rPh sb="0" eb="2">
      <t>ビコウ</t>
    </rPh>
    <phoneticPr fontId="2"/>
  </si>
  <si>
    <t>←</t>
    <phoneticPr fontId="2"/>
  </si>
  <si>
    <t>日中一時給付費</t>
    <rPh sb="0" eb="2">
      <t>ニッチュウ</t>
    </rPh>
    <rPh sb="2" eb="4">
      <t>イチジ</t>
    </rPh>
    <rPh sb="4" eb="6">
      <t>キュウフ</t>
    </rPh>
    <rPh sb="6" eb="7">
      <t>ヒ</t>
    </rPh>
    <phoneticPr fontId="2"/>
  </si>
  <si>
    <t>緑色のセルの必要な箇所に入力してください。</t>
    <rPh sb="0" eb="2">
      <t>ミドリイロ</t>
    </rPh>
    <rPh sb="6" eb="8">
      <t>ヒツヨウ</t>
    </rPh>
    <rPh sb="9" eb="11">
      <t>カショ</t>
    </rPh>
    <rPh sb="12" eb="14">
      <t>ニュウリョク</t>
    </rPh>
    <phoneticPr fontId="2"/>
  </si>
  <si>
    <t>←</t>
    <phoneticPr fontId="2"/>
  </si>
  <si>
    <t>←</t>
    <phoneticPr fontId="2"/>
  </si>
  <si>
    <t>日中活動サービスとの併用</t>
    <rPh sb="0" eb="2">
      <t>ニッチュウ</t>
    </rPh>
    <rPh sb="2" eb="4">
      <t>カツドウ</t>
    </rPh>
    <rPh sb="10" eb="12">
      <t>ヘイヨウ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</si>
  <si>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</si>
  <si>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</si>
  <si>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回</t>
    <rPh sb="0" eb="1">
      <t>カイ</t>
    </rPh>
    <phoneticPr fontId="2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</si>
  <si>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トウ</t>
    </rPh>
    <rPh sb="8" eb="10">
      <t>シメイ</t>
    </rPh>
    <phoneticPr fontId="2"/>
  </si>
  <si>
    <t>児童氏名</t>
    <rPh sb="0" eb="2">
      <t>ジドウ</t>
    </rPh>
    <rPh sb="2" eb="3">
      <t>シ</t>
    </rPh>
    <rPh sb="3" eb="4">
      <t>メイ</t>
    </rPh>
    <phoneticPr fontId="2"/>
  </si>
  <si>
    <t>割</t>
    <rPh sb="0" eb="1">
      <t>ワ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</si>
  <si>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</si>
  <si>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</si>
  <si>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時間</t>
    <rPh sb="0" eb="2">
      <t>ジカン</t>
    </rPh>
    <phoneticPr fontId="2"/>
  </si>
  <si>
    <t>決定支給量</t>
    <rPh sb="0" eb="2">
      <t>ケッテイ</t>
    </rPh>
    <rPh sb="2" eb="4">
      <t>シキュウ</t>
    </rPh>
    <rPh sb="4" eb="5">
      <t>リョウ</t>
    </rPh>
    <phoneticPr fontId="2"/>
  </si>
  <si>
    <t>日中一時4時間以下</t>
    <rPh sb="0" eb="2">
      <t>ニッチュウ</t>
    </rPh>
    <rPh sb="2" eb="4">
      <t>イチジ</t>
    </rPh>
    <rPh sb="5" eb="9">
      <t>ジカンイカ</t>
    </rPh>
    <phoneticPr fontId="2"/>
  </si>
  <si>
    <t>日中一時4時間超8時間以下</t>
    <rPh sb="0" eb="2">
      <t>ニッチュウ</t>
    </rPh>
    <rPh sb="2" eb="4">
      <t>イチジ</t>
    </rPh>
    <rPh sb="5" eb="7">
      <t>ジカン</t>
    </rPh>
    <rPh sb="7" eb="8">
      <t>チョウ</t>
    </rPh>
    <rPh sb="9" eb="11">
      <t>ジカン</t>
    </rPh>
    <rPh sb="11" eb="13">
      <t>イカ</t>
    </rPh>
    <phoneticPr fontId="2"/>
  </si>
  <si>
    <t>日中一時8時間超</t>
    <rPh sb="0" eb="2">
      <t>ニッチュウ</t>
    </rPh>
    <rPh sb="2" eb="4">
      <t>イチジ</t>
    </rPh>
    <rPh sb="5" eb="7">
      <t>ジカン</t>
    </rPh>
    <rPh sb="7" eb="8">
      <t>チョウ</t>
    </rPh>
    <phoneticPr fontId="2"/>
  </si>
  <si>
    <t>(日中活動サービス併用）</t>
    <rPh sb="1" eb="2">
      <t>ヒ</t>
    </rPh>
    <rPh sb="2" eb="3">
      <t>チュウ</t>
    </rPh>
    <rPh sb="3" eb="5">
      <t>カツドウ</t>
    </rPh>
    <rPh sb="9" eb="11">
      <t>ヘイヨウ</t>
    </rPh>
    <phoneticPr fontId="2"/>
  </si>
  <si>
    <t>平成  年  月分</t>
    <rPh sb="0" eb="2">
      <t>ヘイセイ</t>
    </rPh>
    <rPh sb="4" eb="5">
      <t>ネン</t>
    </rPh>
    <rPh sb="7" eb="9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</si>
</sst>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&quot;区&quot;&quot;分&quot;\ 0"/>
    <numFmt numFmtId="178" formatCode="#,##0_);[Red]\(#,##0\)"/>
    <numFmt numFmtId="179" formatCode="0\ &quot;時間／月&quot;\ "/>
    <numFmt numFmtId="180" formatCode="00&quot;:&quot;00"/>
    <numFmt numFmtId="181" formatCode="[$-411]ggge&quot;年&quot;mm&quot;月分&quot;;@"/>
    <numFmt numFmtId="182" formatCode="0.0_);[Red]\(0.0\)"/>
    <numFmt numFmtId="183" formatCode="0.000_);[Red]\(0.000\)"/>
    <numFmt numFmtId="184" formatCode="0\ &quot;日／月&quot;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83" fontId="5" fillId="0" borderId="0" xfId="0" applyNumberFormat="1" applyFont="1" applyFill="1" applyAlignment="1" applyProtection="1">
      <alignment horizontal="center" vertical="center"/>
    </xf>
    <xf numFmtId="182" fontId="5" fillId="0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179" fontId="5" fillId="0" borderId="12" xfId="0" applyNumberFormat="1" applyFont="1" applyFill="1" applyBorder="1" applyAlignment="1" applyProtection="1">
      <alignment horizontal="center" vertical="center"/>
    </xf>
    <xf numFmtId="20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distributed" textRotation="255" justifyLastLine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47" xfId="0" applyFont="1" applyFill="1" applyBorder="1" applyAlignment="1" applyProtection="1">
      <alignment vertical="center"/>
      <protection locked="0"/>
    </xf>
    <xf numFmtId="49" fontId="3" fillId="2" borderId="41" xfId="0" applyNumberFormat="1" applyFont="1" applyFill="1" applyBorder="1" applyAlignment="1" applyProtection="1">
      <alignment vertical="center"/>
      <protection locked="0"/>
    </xf>
    <xf numFmtId="49" fontId="3" fillId="2" borderId="47" xfId="0" applyNumberFormat="1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2" borderId="45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12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vertical="center"/>
    </xf>
    <xf numFmtId="0" fontId="3" fillId="0" borderId="15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center" vertical="center"/>
    </xf>
    <xf numFmtId="176" fontId="3" fillId="2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76" fontId="0" fillId="0" borderId="41" xfId="0" applyNumberFormat="1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 textRotation="255"/>
    </xf>
    <xf numFmtId="0" fontId="0" fillId="0" borderId="0" xfId="0" applyAlignment="1">
      <alignment vertical="center"/>
    </xf>
    <xf numFmtId="0" fontId="6" fillId="0" borderId="51" xfId="0" applyNumberFormat="1" applyFont="1" applyFill="1" applyBorder="1" applyAlignment="1" applyProtection="1">
      <alignment vertical="center" shrinkToFit="1"/>
    </xf>
    <xf numFmtId="0" fontId="6" fillId="0" borderId="52" xfId="0" applyNumberFormat="1" applyFont="1" applyFill="1" applyBorder="1" applyAlignment="1" applyProtection="1">
      <alignment vertical="center" shrinkToFit="1"/>
    </xf>
    <xf numFmtId="0" fontId="6" fillId="0" borderId="51" xfId="0" applyNumberFormat="1" applyFont="1" applyFill="1" applyBorder="1" applyAlignment="1" applyProtection="1">
      <alignment vertical="distributed" shrinkToFit="1"/>
    </xf>
    <xf numFmtId="0" fontId="6" fillId="0" borderId="52" xfId="0" applyNumberFormat="1" applyFont="1" applyFill="1" applyBorder="1" applyAlignment="1" applyProtection="1">
      <alignment vertical="distributed" shrinkToFit="1"/>
    </xf>
    <xf numFmtId="0" fontId="6" fillId="0" borderId="52" xfId="0" applyNumberFormat="1" applyFont="1" applyBorder="1" applyAlignment="1">
      <alignment vertical="center" shrinkToFit="1"/>
    </xf>
    <xf numFmtId="0" fontId="6" fillId="0" borderId="53" xfId="0" applyNumberFormat="1" applyFont="1" applyBorder="1" applyAlignment="1">
      <alignment vertical="center" shrinkToFit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43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176" fontId="6" fillId="0" borderId="43" xfId="0" applyNumberFormat="1" applyFont="1" applyFill="1" applyBorder="1" applyAlignment="1" applyProtection="1">
      <alignment vertical="center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vertical="center"/>
    </xf>
    <xf numFmtId="0" fontId="0" fillId="0" borderId="97" xfId="0" applyFill="1" applyBorder="1" applyAlignment="1" applyProtection="1">
      <alignment vertical="center"/>
    </xf>
    <xf numFmtId="0" fontId="15" fillId="2" borderId="8" xfId="0" applyFont="1" applyFill="1" applyBorder="1" applyAlignment="1" applyProtection="1">
      <alignment vertical="center" wrapText="1"/>
      <protection locked="0"/>
    </xf>
    <xf numFmtId="0" fontId="15" fillId="2" borderId="34" xfId="0" applyFont="1" applyFill="1" applyBorder="1" applyAlignment="1" applyProtection="1">
      <alignment vertical="center" wrapText="1"/>
      <protection locked="0"/>
    </xf>
    <xf numFmtId="0" fontId="15" fillId="2" borderId="35" xfId="0" applyFont="1" applyFill="1" applyBorder="1" applyAlignment="1" applyProtection="1">
      <alignment vertical="center" wrapText="1"/>
      <protection locked="0"/>
    </xf>
    <xf numFmtId="0" fontId="15" fillId="2" borderId="36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5" xfId="0" applyFont="1" applyFill="1" applyBorder="1" applyAlignment="1" applyProtection="1">
      <alignment vertical="center" wrapText="1"/>
      <protection locked="0"/>
    </xf>
    <xf numFmtId="0" fontId="15" fillId="2" borderId="98" xfId="0" applyFont="1" applyFill="1" applyBorder="1" applyAlignment="1" applyProtection="1">
      <alignment vertical="center" wrapText="1"/>
      <protection locked="0"/>
    </xf>
    <xf numFmtId="0" fontId="15" fillId="2" borderId="7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vertical="center" wrapText="1"/>
      <protection locked="0"/>
    </xf>
    <xf numFmtId="0" fontId="6" fillId="0" borderId="86" xfId="0" applyNumberFormat="1" applyFont="1" applyFill="1" applyBorder="1" applyAlignment="1" applyProtection="1">
      <alignment vertical="center" shrinkToFit="1"/>
    </xf>
    <xf numFmtId="0" fontId="6" fillId="0" borderId="45" xfId="0" applyNumberFormat="1" applyFont="1" applyBorder="1" applyAlignment="1">
      <alignment shrinkToFit="1"/>
    </xf>
    <xf numFmtId="0" fontId="6" fillId="0" borderId="88" xfId="0" applyNumberFormat="1" applyFont="1" applyBorder="1" applyAlignment="1">
      <alignment shrinkToFit="1"/>
    </xf>
    <xf numFmtId="0" fontId="0" fillId="0" borderId="59" xfId="0" applyFill="1" applyBorder="1" applyAlignment="1" applyProtection="1">
      <alignment horizontal="center" vertical="center"/>
    </xf>
    <xf numFmtId="0" fontId="0" fillId="0" borderId="59" xfId="0" applyBorder="1" applyAlignment="1">
      <alignment vertical="center"/>
    </xf>
    <xf numFmtId="0" fontId="0" fillId="0" borderId="94" xfId="0" applyFill="1" applyBorder="1" applyAlignment="1" applyProtection="1">
      <alignment horizontal="center" vertical="center"/>
    </xf>
    <xf numFmtId="0" fontId="0" fillId="0" borderId="94" xfId="0" applyBorder="1" applyAlignment="1">
      <alignment vertical="center"/>
    </xf>
    <xf numFmtId="178" fontId="3" fillId="0" borderId="40" xfId="0" applyNumberFormat="1" applyFont="1" applyFill="1" applyBorder="1" applyAlignment="1" applyProtection="1">
      <alignment vertical="center"/>
    </xf>
    <xf numFmtId="178" fontId="3" fillId="0" borderId="41" xfId="0" applyNumberFormat="1" applyFont="1" applyFill="1" applyBorder="1" applyAlignment="1" applyProtection="1">
      <alignment vertical="center"/>
    </xf>
    <xf numFmtId="178" fontId="3" fillId="0" borderId="47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78" fontId="3" fillId="0" borderId="51" xfId="0" applyNumberFormat="1" applyFont="1" applyFill="1" applyBorder="1" applyAlignment="1" applyProtection="1">
      <alignment vertical="center"/>
    </xf>
    <xf numFmtId="178" fontId="3" fillId="0" borderId="52" xfId="0" applyNumberFormat="1" applyFont="1" applyFill="1" applyBorder="1" applyAlignment="1" applyProtection="1">
      <alignment vertical="center"/>
    </xf>
    <xf numFmtId="178" fontId="3" fillId="0" borderId="73" xfId="0" applyNumberFormat="1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horizontal="center" vertical="distributed" textRotation="255" justifyLastLine="1"/>
    </xf>
    <xf numFmtId="0" fontId="0" fillId="0" borderId="68" xfId="0" applyFill="1" applyBorder="1" applyAlignment="1" applyProtection="1">
      <alignment horizontal="center" vertical="distributed" textRotation="255" justifyLastLine="1"/>
    </xf>
    <xf numFmtId="0" fontId="0" fillId="0" borderId="16" xfId="0" applyFill="1" applyBorder="1" applyAlignment="1" applyProtection="1">
      <alignment horizontal="center" vertical="distributed" textRotation="255" justifyLastLine="1"/>
    </xf>
    <xf numFmtId="178" fontId="10" fillId="0" borderId="51" xfId="0" applyNumberFormat="1" applyFont="1" applyFill="1" applyBorder="1" applyAlignment="1" applyProtection="1">
      <alignment vertical="center"/>
    </xf>
    <xf numFmtId="178" fontId="10" fillId="0" borderId="52" xfId="0" applyNumberFormat="1" applyFont="1" applyFill="1" applyBorder="1" applyAlignment="1" applyProtection="1">
      <alignment vertical="center"/>
    </xf>
    <xf numFmtId="178" fontId="10" fillId="0" borderId="73" xfId="0" applyNumberFormat="1" applyFont="1" applyFill="1" applyBorder="1" applyAlignment="1" applyProtection="1">
      <alignment vertical="center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95" xfId="0" applyFill="1" applyBorder="1" applyAlignment="1" applyProtection="1">
      <alignment vertical="center"/>
    </xf>
    <xf numFmtId="0" fontId="0" fillId="0" borderId="96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176" fontId="6" fillId="0" borderId="41" xfId="0" applyNumberFormat="1" applyFont="1" applyFill="1" applyBorder="1" applyAlignment="1" applyProtection="1">
      <alignment vertical="center"/>
    </xf>
    <xf numFmtId="0" fontId="0" fillId="2" borderId="41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88" xfId="0" applyFont="1" applyFill="1" applyBorder="1" applyAlignment="1" applyProtection="1">
      <alignment horizontal="distributed" vertical="center"/>
    </xf>
    <xf numFmtId="0" fontId="5" fillId="0" borderId="43" xfId="0" applyFont="1" applyFill="1" applyBorder="1" applyAlignment="1" applyProtection="1">
      <alignment horizontal="distributed" vertical="center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right" vertical="center"/>
    </xf>
    <xf numFmtId="0" fontId="0" fillId="0" borderId="45" xfId="0" applyFill="1" applyBorder="1" applyAlignment="1" applyProtection="1">
      <alignment horizontal="right" vertical="center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176" fontId="10" fillId="0" borderId="85" xfId="0" applyNumberFormat="1" applyFont="1" applyFill="1" applyBorder="1" applyAlignment="1" applyProtection="1">
      <alignment vertical="center"/>
    </xf>
    <xf numFmtId="0" fontId="0" fillId="2" borderId="69" xfId="0" applyFill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176" fontId="0" fillId="0" borderId="65" xfId="0" applyNumberFormat="1" applyFill="1" applyBorder="1" applyAlignment="1" applyProtection="1">
      <alignment vertical="center"/>
    </xf>
    <xf numFmtId="176" fontId="6" fillId="0" borderId="69" xfId="0" applyNumberFormat="1" applyFont="1" applyFill="1" applyBorder="1" applyAlignment="1" applyProtection="1">
      <alignment vertical="center"/>
    </xf>
    <xf numFmtId="176" fontId="6" fillId="0" borderId="53" xfId="0" applyNumberFormat="1" applyFont="1" applyFill="1" applyBorder="1" applyAlignment="1" applyProtection="1">
      <alignment vertical="center"/>
    </xf>
    <xf numFmtId="176" fontId="0" fillId="0" borderId="69" xfId="0" applyNumberFormat="1" applyFill="1" applyBorder="1" applyAlignment="1" applyProtection="1">
      <alignment vertical="center"/>
    </xf>
    <xf numFmtId="176" fontId="0" fillId="0" borderId="52" xfId="0" applyNumberFormat="1" applyFill="1" applyBorder="1" applyAlignment="1" applyProtection="1">
      <alignment vertical="center"/>
    </xf>
    <xf numFmtId="176" fontId="0" fillId="0" borderId="53" xfId="0" applyNumberFormat="1" applyFill="1" applyBorder="1" applyAlignment="1" applyProtection="1">
      <alignment vertical="center"/>
    </xf>
    <xf numFmtId="176" fontId="6" fillId="0" borderId="87" xfId="0" applyNumberFormat="1" applyFont="1" applyFill="1" applyBorder="1" applyAlignment="1" applyProtection="1">
      <alignment vertical="center"/>
    </xf>
    <xf numFmtId="176" fontId="0" fillId="0" borderId="83" xfId="0" applyNumberFormat="1" applyFill="1" applyBorder="1" applyAlignment="1" applyProtection="1">
      <alignment vertical="center"/>
    </xf>
    <xf numFmtId="176" fontId="0" fillId="0" borderId="58" xfId="0" applyNumberFormat="1" applyFill="1" applyBorder="1" applyAlignment="1" applyProtection="1">
      <alignment vertical="center"/>
    </xf>
    <xf numFmtId="0" fontId="11" fillId="0" borderId="84" xfId="0" applyFont="1" applyFill="1" applyBorder="1" applyAlignment="1" applyProtection="1">
      <alignment horizontal="distributed" vertical="center" justifyLastLine="1"/>
    </xf>
    <xf numFmtId="0" fontId="11" fillId="0" borderId="85" xfId="0" applyFont="1" applyFill="1" applyBorder="1" applyAlignment="1" applyProtection="1">
      <alignment horizontal="distributed" vertical="center" justifyLastLine="1"/>
    </xf>
    <xf numFmtId="38" fontId="11" fillId="0" borderId="86" xfId="1" applyFont="1" applyFill="1" applyBorder="1" applyAlignment="1" applyProtection="1">
      <alignment vertical="center"/>
    </xf>
    <xf numFmtId="38" fontId="11" fillId="0" borderId="45" xfId="1" applyFont="1" applyBorder="1" applyAlignment="1" applyProtection="1">
      <alignment vertical="center"/>
    </xf>
    <xf numFmtId="38" fontId="11" fillId="0" borderId="46" xfId="1" applyFont="1" applyBorder="1" applyAlignment="1" applyProtection="1">
      <alignment vertical="center"/>
    </xf>
    <xf numFmtId="0" fontId="0" fillId="0" borderId="43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77" xfId="0" applyFill="1" applyBorder="1" applyAlignment="1" applyProtection="1">
      <alignment horizontal="distributed" vertical="center" justifyLastLine="1"/>
    </xf>
    <xf numFmtId="0" fontId="4" fillId="2" borderId="78" xfId="0" applyFont="1" applyFill="1" applyBorder="1" applyAlignment="1" applyProtection="1">
      <alignment horizontal="center" vertical="center"/>
      <protection locked="0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distributed" vertical="center"/>
    </xf>
    <xf numFmtId="0" fontId="0" fillId="0" borderId="43" xfId="0" applyFill="1" applyBorder="1" applyAlignment="1" applyProtection="1">
      <alignment horizontal="distributed" vertical="center"/>
    </xf>
    <xf numFmtId="0" fontId="0" fillId="0" borderId="40" xfId="0" applyFill="1" applyBorder="1" applyAlignment="1" applyProtection="1">
      <alignment horizontal="distributed" vertical="center" wrapText="1"/>
    </xf>
    <xf numFmtId="0" fontId="0" fillId="0" borderId="41" xfId="0" applyFill="1" applyBorder="1" applyAlignment="1" applyProtection="1">
      <alignment horizontal="distributed" vertical="center" wrapText="1"/>
    </xf>
    <xf numFmtId="0" fontId="5" fillId="0" borderId="80" xfId="0" applyFont="1" applyFill="1" applyBorder="1" applyAlignment="1" applyProtection="1">
      <alignment horizontal="distributed" vertical="center" shrinkToFit="1"/>
    </xf>
    <xf numFmtId="0" fontId="0" fillId="0" borderId="79" xfId="0" applyBorder="1" applyAlignment="1">
      <alignment horizontal="distributed"/>
    </xf>
    <xf numFmtId="0" fontId="0" fillId="0" borderId="81" xfId="0" applyBorder="1" applyAlignment="1">
      <alignment horizontal="distributed"/>
    </xf>
    <xf numFmtId="0" fontId="0" fillId="0" borderId="89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0" borderId="90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91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92" xfId="0" applyFill="1" applyBorder="1" applyAlignment="1" applyProtection="1">
      <alignment vertical="center" wrapText="1"/>
    </xf>
    <xf numFmtId="176" fontId="0" fillId="0" borderId="43" xfId="0" applyNumberFormat="1" applyFill="1" applyBorder="1" applyAlignment="1" applyProtection="1">
      <alignment vertical="center"/>
    </xf>
    <xf numFmtId="0" fontId="0" fillId="2" borderId="87" xfId="0" applyFill="1" applyBorder="1" applyAlignment="1" applyProtection="1">
      <alignment vertical="center"/>
      <protection locked="0"/>
    </xf>
    <xf numFmtId="176" fontId="0" fillId="0" borderId="87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6" fillId="0" borderId="52" xfId="0" applyNumberFormat="1" applyFont="1" applyBorder="1" applyAlignment="1">
      <alignment shrinkToFit="1"/>
    </xf>
    <xf numFmtId="0" fontId="6" fillId="0" borderId="53" xfId="0" applyNumberFormat="1" applyFont="1" applyBorder="1" applyAlignment="1">
      <alignment shrinkToFit="1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vertical="distributed"/>
    </xf>
    <xf numFmtId="0" fontId="6" fillId="0" borderId="52" xfId="0" applyNumberFormat="1" applyFont="1" applyFill="1" applyBorder="1" applyAlignment="1" applyProtection="1">
      <alignment vertical="distributed"/>
    </xf>
    <xf numFmtId="0" fontId="6" fillId="0" borderId="53" xfId="0" applyNumberFormat="1" applyFont="1" applyFill="1" applyBorder="1" applyAlignment="1" applyProtection="1">
      <alignment vertical="distributed"/>
    </xf>
    <xf numFmtId="0" fontId="5" fillId="0" borderId="51" xfId="0" applyNumberFormat="1" applyFont="1" applyFill="1" applyBorder="1" applyAlignment="1" applyProtection="1">
      <alignment vertical="distributed"/>
    </xf>
    <xf numFmtId="0" fontId="5" fillId="0" borderId="52" xfId="0" applyNumberFormat="1" applyFont="1" applyFill="1" applyBorder="1" applyAlignment="1" applyProtection="1">
      <alignment vertical="distributed"/>
    </xf>
    <xf numFmtId="0" fontId="5" fillId="0" borderId="53" xfId="0" applyNumberFormat="1" applyFont="1" applyFill="1" applyBorder="1" applyAlignment="1" applyProtection="1">
      <alignment vertical="distributed"/>
    </xf>
    <xf numFmtId="0" fontId="0" fillId="0" borderId="56" xfId="0" applyNumberFormat="1" applyFill="1" applyBorder="1" applyAlignment="1" applyProtection="1">
      <alignment horizontal="center" vertical="distributed" textRotation="255"/>
    </xf>
    <xf numFmtId="0" fontId="0" fillId="0" borderId="57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60" xfId="0" applyFill="1" applyBorder="1" applyAlignment="1" applyProtection="1">
      <alignment horizontal="center" vertical="center"/>
    </xf>
    <xf numFmtId="0" fontId="0" fillId="0" borderId="60" xfId="0" applyBorder="1" applyAlignment="1">
      <alignment vertical="center"/>
    </xf>
    <xf numFmtId="0" fontId="10" fillId="0" borderId="61" xfId="0" applyFont="1" applyFill="1" applyBorder="1" applyAlignment="1" applyProtection="1">
      <alignment horizontal="distributed" vertical="center" justifyLastLine="1" shrinkToFit="1"/>
    </xf>
    <xf numFmtId="0" fontId="10" fillId="0" borderId="62" xfId="0" applyFont="1" applyFill="1" applyBorder="1" applyAlignment="1" applyProtection="1">
      <alignment horizontal="distributed" vertical="center" justifyLastLine="1" shrinkToFit="1"/>
    </xf>
    <xf numFmtId="178" fontId="8" fillId="0" borderId="62" xfId="0" applyNumberFormat="1" applyFont="1" applyFill="1" applyBorder="1" applyAlignment="1" applyProtection="1">
      <alignment vertical="center"/>
    </xf>
    <xf numFmtId="178" fontId="8" fillId="0" borderId="63" xfId="0" applyNumberFormat="1" applyFont="1" applyFill="1" applyBorder="1" applyAlignment="1" applyProtection="1">
      <alignment vertical="center"/>
    </xf>
    <xf numFmtId="0" fontId="0" fillId="0" borderId="56" xfId="0" applyFill="1" applyBorder="1" applyAlignment="1" applyProtection="1">
      <alignment horizontal="center" vertical="center" shrinkToFit="1"/>
    </xf>
    <xf numFmtId="0" fontId="0" fillId="0" borderId="57" xfId="0" applyFill="1" applyBorder="1" applyAlignment="1" applyProtection="1">
      <alignment horizontal="center" vertical="center" shrinkToFit="1"/>
    </xf>
    <xf numFmtId="178" fontId="3" fillId="0" borderId="64" xfId="0" applyNumberFormat="1" applyFont="1" applyFill="1" applyBorder="1" applyAlignment="1" applyProtection="1">
      <alignment vertical="center"/>
    </xf>
    <xf numFmtId="178" fontId="3" fillId="0" borderId="65" xfId="0" applyNumberFormat="1" applyFont="1" applyFill="1" applyBorder="1" applyAlignment="1" applyProtection="1">
      <alignment vertical="center"/>
    </xf>
    <xf numFmtId="178" fontId="3" fillId="0" borderId="66" xfId="0" applyNumberFormat="1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horizontal="center" vertical="center" textRotation="255" shrinkToFit="1"/>
    </xf>
    <xf numFmtId="0" fontId="0" fillId="0" borderId="68" xfId="0" applyFill="1" applyBorder="1" applyAlignment="1" applyProtection="1">
      <alignment horizontal="center" vertical="center" textRotation="255" shrinkToFit="1"/>
    </xf>
    <xf numFmtId="0" fontId="0" fillId="0" borderId="16" xfId="0" applyFill="1" applyBorder="1" applyAlignment="1" applyProtection="1">
      <alignment horizontal="center" vertical="center" textRotation="255" shrinkToFit="1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distributed" vertical="center"/>
    </xf>
    <xf numFmtId="0" fontId="11" fillId="0" borderId="71" xfId="0" applyFont="1" applyFill="1" applyBorder="1" applyAlignment="1" applyProtection="1">
      <alignment horizontal="distributed" vertical="center"/>
    </xf>
    <xf numFmtId="0" fontId="11" fillId="0" borderId="72" xfId="0" applyFont="1" applyFill="1" applyBorder="1" applyAlignment="1" applyProtection="1">
      <alignment horizontal="distributed" vertical="center"/>
    </xf>
    <xf numFmtId="178" fontId="10" fillId="0" borderId="74" xfId="0" applyNumberFormat="1" applyFont="1" applyFill="1" applyBorder="1" applyAlignment="1" applyProtection="1">
      <alignment vertical="center"/>
    </xf>
    <xf numFmtId="178" fontId="10" fillId="0" borderId="75" xfId="0" applyNumberFormat="1" applyFont="1" applyFill="1" applyBorder="1" applyAlignment="1" applyProtection="1">
      <alignment vertical="center"/>
    </xf>
    <xf numFmtId="178" fontId="10" fillId="0" borderId="76" xfId="0" applyNumberFormat="1" applyFont="1" applyFill="1" applyBorder="1" applyAlignment="1" applyProtection="1">
      <alignment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vertical="center" wrapText="1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1" fontId="6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3" xfId="0" applyFont="1" applyFill="1" applyBorder="1" applyAlignment="1" applyProtection="1">
      <alignment horizontal="right" vertical="center"/>
    </xf>
    <xf numFmtId="0" fontId="0" fillId="0" borderId="12" xfId="0" applyBorder="1"/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0" fillId="0" borderId="77" xfId="0" applyBorder="1"/>
    <xf numFmtId="0" fontId="5" fillId="2" borderId="93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77" fontId="5" fillId="2" borderId="93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99" xfId="0" applyFont="1" applyFill="1" applyBorder="1" applyAlignment="1" applyProtection="1">
      <alignment horizontal="distributed" vertical="center" justifyLastLine="1"/>
    </xf>
    <xf numFmtId="0" fontId="5" fillId="0" borderId="77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12" xfId="0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77" xfId="0" applyFont="1" applyFill="1" applyBorder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 wrapText="1" justifyLastLine="1"/>
    </xf>
    <xf numFmtId="0" fontId="7" fillId="0" borderId="99" xfId="0" applyFont="1" applyFill="1" applyBorder="1" applyAlignment="1" applyProtection="1">
      <alignment horizontal="distributed" vertical="center" wrapText="1" justifyLastLine="1"/>
    </xf>
    <xf numFmtId="0" fontId="5" fillId="0" borderId="14" xfId="0" applyFont="1" applyFill="1" applyBorder="1" applyAlignment="1" applyProtection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84" fontId="5" fillId="2" borderId="93" xfId="0" applyNumberFormat="1" applyFont="1" applyFill="1" applyBorder="1" applyAlignment="1" applyProtection="1">
      <alignment horizontal="center" vertical="center"/>
      <protection locked="0"/>
    </xf>
    <xf numFmtId="184" fontId="5" fillId="2" borderId="12" xfId="0" applyNumberFormat="1" applyFont="1" applyFill="1" applyBorder="1" applyAlignment="1" applyProtection="1">
      <alignment horizontal="center" vertical="center"/>
      <protection locked="0"/>
    </xf>
    <xf numFmtId="184" fontId="5" fillId="2" borderId="13" xfId="0" applyNumberFormat="1" applyFont="1" applyFill="1" applyBorder="1" applyAlignment="1" applyProtection="1">
      <alignment horizontal="center" vertical="center"/>
      <protection locked="0"/>
    </xf>
    <xf numFmtId="180" fontId="0" fillId="2" borderId="14" xfId="0" applyNumberFormat="1" applyFill="1" applyBorder="1" applyAlignment="1" applyProtection="1">
      <alignment horizontal="center" vertical="center"/>
      <protection locked="0"/>
    </xf>
    <xf numFmtId="180" fontId="0" fillId="2" borderId="12" xfId="0" applyNumberFormat="1" applyFill="1" applyBorder="1" applyAlignment="1" applyProtection="1">
      <alignment vertical="center"/>
      <protection locked="0"/>
    </xf>
    <xf numFmtId="180" fontId="0" fillId="2" borderId="13" xfId="0" applyNumberFormat="1" applyFill="1" applyBorder="1" applyAlignment="1" applyProtection="1">
      <alignment vertical="center"/>
      <protection locked="0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7" fillId="2" borderId="93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tabSelected="1" workbookViewId="0">
      <selection activeCell="CB8" sqref="CB8"/>
    </sheetView>
  </sheetViews>
  <sheetFormatPr defaultRowHeight="15" customHeight="1"/>
  <cols>
    <col min="1" max="1" width="2.125" style="4" customWidth="1"/>
    <col min="2" max="33" width="2.625" style="4" customWidth="1"/>
    <col min="34" max="34" width="2.125" style="4" customWidth="1"/>
    <col min="35" max="16384" width="9" style="4"/>
  </cols>
  <sheetData>
    <row r="1" spans="1:36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6" ht="22.5" customHeight="1">
      <c r="A2" s="5"/>
      <c r="B2" s="106" t="s">
        <v>48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6"/>
    </row>
    <row r="3" spans="1:36" ht="22.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</row>
    <row r="4" spans="1:36" ht="22.5" customHeight="1">
      <c r="A4" s="5"/>
      <c r="B4" s="115" t="s">
        <v>14</v>
      </c>
      <c r="C4" s="115"/>
      <c r="D4" s="115"/>
      <c r="E4" s="115"/>
      <c r="F4" s="115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6"/>
    </row>
    <row r="5" spans="1:36" ht="22.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6"/>
    </row>
    <row r="6" spans="1:36" ht="22.5" customHeight="1">
      <c r="A6" s="5"/>
      <c r="B6" s="107" t="s">
        <v>15</v>
      </c>
      <c r="C6" s="107"/>
      <c r="D6" s="107"/>
      <c r="E6" s="107"/>
      <c r="F6" s="107"/>
      <c r="G6" s="107"/>
      <c r="H6" s="89" t="s">
        <v>49</v>
      </c>
      <c r="I6" s="89"/>
      <c r="J6" s="9"/>
      <c r="K6" s="9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6"/>
    </row>
    <row r="7" spans="1:36" ht="22.5" customHeight="1" thickBo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</row>
    <row r="8" spans="1:36" ht="12" customHeight="1">
      <c r="A8" s="5"/>
      <c r="B8" s="116" t="s">
        <v>16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03" t="s">
        <v>17</v>
      </c>
      <c r="O8" s="108"/>
      <c r="P8" s="103"/>
      <c r="Q8" s="104"/>
      <c r="R8" s="99"/>
      <c r="S8" s="104"/>
      <c r="T8" s="99" t="s">
        <v>18</v>
      </c>
      <c r="U8" s="108"/>
      <c r="V8" s="103"/>
      <c r="W8" s="104"/>
      <c r="X8" s="99"/>
      <c r="Y8" s="104"/>
      <c r="Z8" s="99" t="s">
        <v>19</v>
      </c>
      <c r="AA8" s="100"/>
      <c r="AB8" s="97"/>
      <c r="AC8" s="94"/>
      <c r="AD8" s="93"/>
      <c r="AE8" s="94"/>
      <c r="AF8" s="99" t="s">
        <v>20</v>
      </c>
      <c r="AG8" s="112"/>
      <c r="AH8" s="6"/>
    </row>
    <row r="9" spans="1:36" ht="40.5" customHeight="1" thickBot="1">
      <c r="A9" s="5"/>
      <c r="B9" s="119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01"/>
      <c r="O9" s="102"/>
      <c r="P9" s="98"/>
      <c r="Q9" s="110"/>
      <c r="R9" s="95" t="str">
        <f>IF(X17=0,"",IF(X17&gt;=1000000,IF(X17&lt;10000000,"\",ROUNDDOWN(RIGHT(X17,8)/10000000,0)),""))</f>
        <v/>
      </c>
      <c r="S9" s="110"/>
      <c r="T9" s="95" t="str">
        <f>IF(X17=0,"",IF(X17&gt;=100000,IF(X17&lt;1000000,"\",ROUNDDOWN(RIGHT(X17,7)/1000000,0)),""))</f>
        <v/>
      </c>
      <c r="U9" s="102"/>
      <c r="V9" s="98" t="str">
        <f>IF(X17=0,"",IF(X17&gt;=10000,IF(X17&lt;100000,"\",ROUNDDOWN(RIGHT(X17,6)/100000,0)),""))</f>
        <v/>
      </c>
      <c r="W9" s="110"/>
      <c r="X9" s="95" t="str">
        <f>IF(X17=0,"",IF(X17&gt;=1000,IF(X17&lt;10000,"\",ROUNDDOWN(RIGHT(X17,5)/10000,0)),""))</f>
        <v/>
      </c>
      <c r="Y9" s="110"/>
      <c r="Z9" s="95" t="str">
        <f>IF(X17=0,"",IF(X17&gt;=100,IF(X17&lt;1000,"\",ROUNDDOWN(RIGHT(X17,4)/1000,0)),""))</f>
        <v/>
      </c>
      <c r="AA9" s="102"/>
      <c r="AB9" s="98" t="str">
        <f>IF(X17=0,"",IF(X17&lt;100,"\",ROUNDDOWN(RIGHT(X17,3)/100,0)))</f>
        <v/>
      </c>
      <c r="AC9" s="96"/>
      <c r="AD9" s="95" t="str">
        <f>IF(X17=0,"",ROUNDDOWN(RIGHT(X17,2)/10,0))</f>
        <v/>
      </c>
      <c r="AE9" s="96"/>
      <c r="AF9" s="95" t="str">
        <f>IF(X17=0,"",RIGHT(X17,1))</f>
        <v/>
      </c>
      <c r="AG9" s="113"/>
      <c r="AH9" s="6"/>
    </row>
    <row r="10" spans="1:36" ht="15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"/>
    </row>
    <row r="11" spans="1:36" ht="22.5" customHeight="1">
      <c r="A11" s="5"/>
      <c r="B11" s="111" t="s">
        <v>21</v>
      </c>
      <c r="C11" s="111"/>
      <c r="D11" s="109" t="s">
        <v>0</v>
      </c>
      <c r="E11" s="109"/>
      <c r="F11" s="109"/>
      <c r="G11" s="71"/>
      <c r="H11" s="72"/>
      <c r="I11" s="72"/>
      <c r="J11" s="73"/>
      <c r="K11" s="109" t="s">
        <v>1</v>
      </c>
      <c r="L11" s="109"/>
      <c r="M11" s="71"/>
      <c r="N11" s="72"/>
      <c r="O11" s="72"/>
      <c r="P11" s="73"/>
      <c r="Q11" s="109" t="s">
        <v>22</v>
      </c>
      <c r="R11" s="109"/>
      <c r="S11" s="109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6"/>
      <c r="AI11" s="32" t="s">
        <v>75</v>
      </c>
      <c r="AJ11" s="50" t="s">
        <v>74</v>
      </c>
    </row>
    <row r="12" spans="1:36" ht="22.5" customHeight="1">
      <c r="A12" s="5"/>
      <c r="B12" s="111"/>
      <c r="C12" s="111"/>
      <c r="D12" s="69" t="s">
        <v>23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24</v>
      </c>
      <c r="R12" s="69"/>
      <c r="S12" s="69"/>
      <c r="T12" s="69"/>
      <c r="U12" s="69"/>
      <c r="V12" s="69"/>
      <c r="W12" s="69"/>
      <c r="X12" s="69" t="s">
        <v>25</v>
      </c>
      <c r="Y12" s="69"/>
      <c r="Z12" s="69"/>
      <c r="AA12" s="69"/>
      <c r="AB12" s="69"/>
      <c r="AC12" s="69"/>
      <c r="AD12" s="69"/>
      <c r="AE12" s="69"/>
      <c r="AF12" s="69"/>
      <c r="AG12" s="69"/>
      <c r="AH12" s="6"/>
      <c r="AJ12" s="50"/>
    </row>
    <row r="13" spans="1:36" ht="22.5" customHeight="1">
      <c r="A13" s="5"/>
      <c r="B13" s="111"/>
      <c r="C13" s="111"/>
      <c r="D13" s="90" t="s">
        <v>73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05"/>
      <c r="R13" s="105"/>
      <c r="S13" s="105"/>
      <c r="T13" s="105"/>
      <c r="U13" s="105"/>
      <c r="V13" s="105"/>
      <c r="W13" s="105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6"/>
      <c r="AI13" s="32" t="s">
        <v>76</v>
      </c>
      <c r="AJ13" s="50"/>
    </row>
    <row r="14" spans="1:36" ht="22.5" customHeight="1">
      <c r="A14" s="5"/>
      <c r="B14" s="111"/>
      <c r="C14" s="11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1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6"/>
      <c r="AJ14" s="50"/>
    </row>
    <row r="15" spans="1:36" ht="22.5" customHeight="1">
      <c r="A15" s="5"/>
      <c r="B15" s="111"/>
      <c r="C15" s="11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1"/>
      <c r="S15" s="91"/>
      <c r="T15" s="91"/>
      <c r="U15" s="91"/>
      <c r="V15" s="91"/>
      <c r="W15" s="91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6"/>
      <c r="AJ15" s="50"/>
    </row>
    <row r="16" spans="1:36" ht="22.5" customHeight="1">
      <c r="A16" s="5"/>
      <c r="B16" s="111"/>
      <c r="C16" s="11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/>
      <c r="V16" s="91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6"/>
      <c r="AJ16" s="50"/>
    </row>
    <row r="17" spans="1:36" ht="22.5" customHeight="1">
      <c r="A17" s="5"/>
      <c r="B17" s="111"/>
      <c r="C17" s="111"/>
      <c r="D17" s="69" t="s">
        <v>26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>
        <f>SUM(Q13:W16)</f>
        <v>0</v>
      </c>
      <c r="R17" s="70"/>
      <c r="S17" s="70"/>
      <c r="T17" s="70"/>
      <c r="U17" s="70"/>
      <c r="V17" s="70"/>
      <c r="W17" s="70"/>
      <c r="X17" s="88">
        <f>SUM(X13:AG16)</f>
        <v>0</v>
      </c>
      <c r="Y17" s="88"/>
      <c r="Z17" s="88"/>
      <c r="AA17" s="88"/>
      <c r="AB17" s="88"/>
      <c r="AC17" s="88"/>
      <c r="AD17" s="88"/>
      <c r="AE17" s="88"/>
      <c r="AF17" s="88"/>
      <c r="AG17" s="88"/>
      <c r="AH17" s="6"/>
      <c r="AJ17" s="50"/>
    </row>
    <row r="18" spans="1:36" ht="22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/>
      <c r="AJ18" s="50"/>
    </row>
    <row r="19" spans="1:36" ht="22.5" customHeight="1">
      <c r="A19" s="5"/>
      <c r="B19" s="86" t="s">
        <v>27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7"/>
      <c r="R19" s="7"/>
      <c r="S19" s="7"/>
      <c r="T19" s="7"/>
      <c r="U19" s="7"/>
      <c r="V19" s="87" t="s">
        <v>0</v>
      </c>
      <c r="W19" s="87"/>
      <c r="X19" s="66"/>
      <c r="Y19" s="66"/>
      <c r="Z19" s="7" t="s">
        <v>1</v>
      </c>
      <c r="AA19" s="66"/>
      <c r="AB19" s="66"/>
      <c r="AC19" s="7" t="s">
        <v>29</v>
      </c>
      <c r="AD19" s="66"/>
      <c r="AE19" s="66"/>
      <c r="AF19" s="7" t="s">
        <v>28</v>
      </c>
      <c r="AG19" s="7"/>
      <c r="AH19" s="6"/>
      <c r="AI19" s="32" t="s">
        <v>72</v>
      </c>
      <c r="AJ19" s="50"/>
    </row>
    <row r="20" spans="1:36" ht="22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6"/>
      <c r="AJ20" s="50"/>
    </row>
    <row r="21" spans="1:36" ht="22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1" t="s">
        <v>35</v>
      </c>
      <c r="P21" s="51"/>
      <c r="Q21" s="62" t="s">
        <v>4</v>
      </c>
      <c r="R21" s="63"/>
      <c r="S21" s="63"/>
      <c r="T21" s="63"/>
      <c r="U21" s="63"/>
      <c r="V21" s="63"/>
      <c r="W21" s="63"/>
      <c r="X21" s="63"/>
      <c r="Y21" s="63"/>
      <c r="Z21" s="82" t="s">
        <v>50</v>
      </c>
      <c r="AA21" s="83"/>
      <c r="AB21" s="83"/>
      <c r="AC21" s="83"/>
      <c r="AD21" s="84"/>
      <c r="AE21" s="84"/>
      <c r="AF21" s="84"/>
      <c r="AG21" s="85"/>
      <c r="AH21" s="6"/>
      <c r="AI21" s="32" t="s">
        <v>76</v>
      </c>
      <c r="AJ21" s="50"/>
    </row>
    <row r="22" spans="1:36" ht="22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1"/>
      <c r="P22" s="51"/>
      <c r="Q22" s="80" t="s">
        <v>31</v>
      </c>
      <c r="R22" s="81"/>
      <c r="S22" s="81"/>
      <c r="T22" s="81"/>
      <c r="U22" s="12" t="s">
        <v>30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6"/>
      <c r="AJ22" s="50"/>
    </row>
    <row r="23" spans="1:36" ht="22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1"/>
      <c r="P23" s="51"/>
      <c r="Q23" s="80"/>
      <c r="R23" s="81"/>
      <c r="S23" s="81"/>
      <c r="T23" s="81"/>
      <c r="U23" s="74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6"/>
      <c r="AJ23" s="50"/>
    </row>
    <row r="24" spans="1:36" ht="22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1"/>
      <c r="P24" s="51"/>
      <c r="Q24" s="80"/>
      <c r="R24" s="81"/>
      <c r="S24" s="81"/>
      <c r="T24" s="81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  <c r="AH24" s="6"/>
      <c r="AJ24" s="50"/>
    </row>
    <row r="25" spans="1:36" ht="22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1"/>
      <c r="P25" s="51"/>
      <c r="Q25" s="52" t="s">
        <v>32</v>
      </c>
      <c r="R25" s="53"/>
      <c r="S25" s="53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5"/>
      <c r="AH25" s="6"/>
      <c r="AJ25" s="50"/>
    </row>
    <row r="26" spans="1:36" ht="22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1"/>
      <c r="P26" s="51"/>
      <c r="Q26" s="52" t="s">
        <v>33</v>
      </c>
      <c r="R26" s="53"/>
      <c r="S26" s="53"/>
      <c r="T26" s="53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H26" s="6"/>
      <c r="AJ26" s="50"/>
    </row>
    <row r="27" spans="1:36" ht="22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1"/>
      <c r="P27" s="51"/>
      <c r="Q27" s="52"/>
      <c r="R27" s="53"/>
      <c r="S27" s="53"/>
      <c r="T27" s="53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6"/>
      <c r="AJ27" s="50"/>
    </row>
    <row r="28" spans="1:36" ht="22.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1"/>
      <c r="P28" s="51"/>
      <c r="Q28" s="52"/>
      <c r="R28" s="53"/>
      <c r="S28" s="53"/>
      <c r="T28" s="53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6"/>
      <c r="AJ28" s="50"/>
    </row>
    <row r="29" spans="1:36" ht="22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1"/>
      <c r="P29" s="51"/>
      <c r="Q29" s="58" t="s">
        <v>34</v>
      </c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6"/>
      <c r="AJ29" s="50"/>
    </row>
    <row r="30" spans="1:36" ht="15.7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"/>
      <c r="AJ30" s="50"/>
    </row>
    <row r="31" spans="1:36" ht="22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1" t="s">
        <v>39</v>
      </c>
      <c r="P31" s="51"/>
      <c r="Q31" s="62" t="s">
        <v>51</v>
      </c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6"/>
      <c r="AI31" s="32" t="s">
        <v>76</v>
      </c>
      <c r="AJ31" s="50"/>
    </row>
    <row r="32" spans="1:36" ht="22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1"/>
      <c r="P32" s="51"/>
      <c r="Q32" s="52" t="s">
        <v>36</v>
      </c>
      <c r="R32" s="53"/>
      <c r="S32" s="53"/>
      <c r="T32" s="53"/>
      <c r="U32" s="53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6"/>
      <c r="AJ32" s="50"/>
    </row>
    <row r="33" spans="1:36" ht="22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1"/>
      <c r="P33" s="51"/>
      <c r="Q33" s="52" t="s">
        <v>37</v>
      </c>
      <c r="R33" s="53"/>
      <c r="S33" s="53"/>
      <c r="T33" s="53"/>
      <c r="U33" s="53"/>
      <c r="V33" s="53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"/>
      <c r="AJ33" s="50"/>
    </row>
    <row r="34" spans="1:36" ht="22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1"/>
      <c r="P34" s="51"/>
      <c r="Q34" s="52" t="s">
        <v>38</v>
      </c>
      <c r="R34" s="53"/>
      <c r="S34" s="53"/>
      <c r="T34" s="53"/>
      <c r="U34" s="53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6"/>
      <c r="AJ34" s="50"/>
    </row>
    <row r="35" spans="1:36" ht="22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1"/>
      <c r="P35" s="51"/>
      <c r="Q35" s="58"/>
      <c r="R35" s="59"/>
      <c r="S35" s="59"/>
      <c r="T35" s="59"/>
      <c r="U35" s="59"/>
      <c r="V35" s="59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1"/>
      <c r="AH35" s="6"/>
      <c r="AJ35" s="50"/>
    </row>
    <row r="36" spans="1:36" ht="15.7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6"/>
    </row>
    <row r="37" spans="1:36" ht="15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3"/>
    </row>
    <row r="38" spans="1:36" ht="18" customHeight="1"/>
    <row r="39" spans="1:36" ht="18" customHeight="1"/>
    <row r="40" spans="1:36" ht="18" customHeight="1"/>
    <row r="41" spans="1:36" ht="18" customHeight="1"/>
    <row r="42" spans="1:36" ht="18" customHeight="1"/>
    <row r="43" spans="1:36" ht="18" customHeight="1"/>
    <row r="44" spans="1:36" ht="18" customHeight="1"/>
    <row r="45" spans="1:36" ht="18" customHeight="1"/>
    <row r="46" spans="1:36" ht="18" customHeight="1"/>
    <row r="47" spans="1:36" ht="18" customHeight="1"/>
    <row r="48" spans="1:3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 sheet="1" objects="1" scenarios="1"/>
  <mergeCells count="77">
    <mergeCell ref="B4:F4"/>
    <mergeCell ref="B8:M9"/>
    <mergeCell ref="X9:Y9"/>
    <mergeCell ref="X8:Y8"/>
    <mergeCell ref="V8:W8"/>
    <mergeCell ref="V9:W9"/>
    <mergeCell ref="T9:U9"/>
    <mergeCell ref="R8:S8"/>
    <mergeCell ref="X13:AG13"/>
    <mergeCell ref="D14:P14"/>
    <mergeCell ref="Q14:W14"/>
    <mergeCell ref="X14:AG14"/>
    <mergeCell ref="D13:P13"/>
    <mergeCell ref="B2:AG2"/>
    <mergeCell ref="B6:G6"/>
    <mergeCell ref="D12:P12"/>
    <mergeCell ref="Q12:W12"/>
    <mergeCell ref="X12:AG12"/>
    <mergeCell ref="T8:U8"/>
    <mergeCell ref="D11:F11"/>
    <mergeCell ref="K11:L11"/>
    <mergeCell ref="P9:Q9"/>
    <mergeCell ref="R9:S9"/>
    <mergeCell ref="N8:O8"/>
    <mergeCell ref="Q11:S11"/>
    <mergeCell ref="Z9:AA9"/>
    <mergeCell ref="B11:C17"/>
    <mergeCell ref="AF8:AG8"/>
    <mergeCell ref="AF9:AG9"/>
    <mergeCell ref="X17:AG17"/>
    <mergeCell ref="H6:I6"/>
    <mergeCell ref="D15:P15"/>
    <mergeCell ref="Q15:W15"/>
    <mergeCell ref="X15:AG15"/>
    <mergeCell ref="D16:P16"/>
    <mergeCell ref="Q16:W16"/>
    <mergeCell ref="X16:AG16"/>
    <mergeCell ref="AD8:AE8"/>
    <mergeCell ref="AD9:AE9"/>
    <mergeCell ref="AB8:AC8"/>
    <mergeCell ref="AB9:AC9"/>
    <mergeCell ref="Z8:AA8"/>
    <mergeCell ref="N9:O9"/>
    <mergeCell ref="P8:Q8"/>
    <mergeCell ref="Q13:W13"/>
    <mergeCell ref="G11:J11"/>
    <mergeCell ref="M11:P11"/>
    <mergeCell ref="U23:AG24"/>
    <mergeCell ref="Q22:T24"/>
    <mergeCell ref="O21:P29"/>
    <mergeCell ref="Q21:Y21"/>
    <mergeCell ref="Z21:AC21"/>
    <mergeCell ref="AD21:AG21"/>
    <mergeCell ref="Q25:T25"/>
    <mergeCell ref="U25:AG25"/>
    <mergeCell ref="U26:AG28"/>
    <mergeCell ref="Q26:T28"/>
    <mergeCell ref="B19:P19"/>
    <mergeCell ref="V19:W19"/>
    <mergeCell ref="X19:Y19"/>
    <mergeCell ref="AA19:AB19"/>
    <mergeCell ref="AJ11:AJ35"/>
    <mergeCell ref="O31:P35"/>
    <mergeCell ref="Q33:V33"/>
    <mergeCell ref="W32:AG32"/>
    <mergeCell ref="W33:AG33"/>
    <mergeCell ref="Q34:V35"/>
    <mergeCell ref="W34:AG35"/>
    <mergeCell ref="Q31:V31"/>
    <mergeCell ref="W31:AG31"/>
    <mergeCell ref="Q32:V32"/>
    <mergeCell ref="Q29:T29"/>
    <mergeCell ref="U29:AG29"/>
    <mergeCell ref="AD19:AE19"/>
    <mergeCell ref="V22:AG22"/>
    <mergeCell ref="D17:P17"/>
    <mergeCell ref="Q17:W17"/>
  </mergeCells>
  <phoneticPr fontId="2"/>
  <conditionalFormatting sqref="Q17:AG17">
    <cfRule type="cellIs" dxfId="4" priority="1" stopIfTrue="1" operator="equal">
      <formula>0</formula>
    </cfRule>
  </conditionalFormatting>
  <dataValidations count="2">
    <dataValidation imeMode="off" allowBlank="1" showInputMessage="1" showErrorMessage="1" sqref="N9:AG9 AD21:AG21 G11 Q13:AG17 AD19:AE19 AA19:AB19 X19:Y19 W33:AG33 U25:AG25 V22:AG22 M11"/>
    <dataValidation imeMode="hiragana" allowBlank="1" showInputMessage="1" showErrorMessage="1" sqref="D13:P17 B6:G6 U23:AG24 U26:AG28 U29:AG29 W31:AG31 W32:AG32 W34:AG35 Q21:AC21 U22 Q22:T29 O21:P29"/>
  </dataValidations>
  <printOptions horizontalCentered="1" verticalCentered="1"/>
  <pageMargins left="0.6692913385826772" right="0.6692913385826772" top="0.55118110236220474" bottom="0.55118110236220474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showGridLines="0" workbookViewId="0">
      <selection activeCell="O4" sqref="O4:P4"/>
    </sheetView>
  </sheetViews>
  <sheetFormatPr defaultRowHeight="18.75" customHeight="1"/>
  <cols>
    <col min="1" max="1" width="1.875" style="47" customWidth="1"/>
    <col min="2" max="3" width="4.125" style="47" customWidth="1"/>
    <col min="4" max="4" width="9.125" style="47" customWidth="1"/>
    <col min="5" max="5" width="10.625" style="47" customWidth="1"/>
    <col min="6" max="6" width="3.625" style="47" customWidth="1"/>
    <col min="7" max="7" width="3" style="47" customWidth="1"/>
    <col min="8" max="8" width="15.75" style="47" customWidth="1"/>
    <col min="9" max="9" width="2.625" style="47" customWidth="1"/>
    <col min="10" max="10" width="6" style="47" customWidth="1"/>
    <col min="11" max="11" width="5" style="47" customWidth="1"/>
    <col min="12" max="12" width="2.25" style="47" customWidth="1"/>
    <col min="13" max="14" width="3.625" style="47" customWidth="1"/>
    <col min="15" max="19" width="4.125" style="47" customWidth="1"/>
    <col min="20" max="20" width="6.625" style="47" customWidth="1"/>
    <col min="21" max="21" width="2.125" style="47" customWidth="1"/>
    <col min="22" max="27" width="8.125" style="47" customWidth="1"/>
    <col min="28" max="16384" width="9" style="47"/>
  </cols>
  <sheetData>
    <row r="1" spans="1:23" ht="11.2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7"/>
      <c r="W1" s="17"/>
    </row>
    <row r="2" spans="1:23" ht="24" customHeight="1">
      <c r="A2" s="18"/>
      <c r="B2" s="165" t="s">
        <v>53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9"/>
      <c r="V2" s="17"/>
      <c r="W2" s="17"/>
    </row>
    <row r="3" spans="1:23" ht="13.5" customHeight="1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7"/>
      <c r="W3" s="17"/>
    </row>
    <row r="4" spans="1:23" ht="24.75" customHeight="1">
      <c r="A4" s="1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84" t="s">
        <v>0</v>
      </c>
      <c r="N4" s="185"/>
      <c r="O4" s="189"/>
      <c r="P4" s="190"/>
      <c r="Q4" s="22" t="s">
        <v>1</v>
      </c>
      <c r="R4" s="189"/>
      <c r="S4" s="190"/>
      <c r="T4" s="23" t="s">
        <v>2</v>
      </c>
      <c r="U4" s="19"/>
      <c r="V4" s="31" t="s">
        <v>72</v>
      </c>
      <c r="W4" s="128" t="s">
        <v>74</v>
      </c>
    </row>
    <row r="5" spans="1:23" ht="13.5" customHeight="1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9"/>
      <c r="V5" s="17"/>
      <c r="W5" s="129"/>
    </row>
    <row r="6" spans="1:23" ht="24" customHeight="1">
      <c r="A6" s="18"/>
      <c r="B6" s="219" t="s">
        <v>54</v>
      </c>
      <c r="C6" s="220"/>
      <c r="D6" s="220"/>
      <c r="E6" s="220"/>
      <c r="F6" s="220"/>
      <c r="G6" s="213" t="s">
        <v>52</v>
      </c>
      <c r="H6" s="213"/>
      <c r="I6" s="191"/>
      <c r="J6" s="193"/>
      <c r="K6" s="194"/>
      <c r="L6" s="21"/>
      <c r="M6" s="186" t="s">
        <v>4</v>
      </c>
      <c r="N6" s="187"/>
      <c r="O6" s="188"/>
      <c r="P6" s="191" t="s">
        <v>50</v>
      </c>
      <c r="Q6" s="192"/>
      <c r="R6" s="192"/>
      <c r="S6" s="193"/>
      <c r="T6" s="194"/>
      <c r="U6" s="19"/>
      <c r="V6" s="31" t="s">
        <v>72</v>
      </c>
      <c r="W6" s="129"/>
    </row>
    <row r="7" spans="1:23" ht="27.75" customHeight="1">
      <c r="A7" s="18"/>
      <c r="B7" s="221" t="s">
        <v>3</v>
      </c>
      <c r="C7" s="222"/>
      <c r="D7" s="222"/>
      <c r="E7" s="222"/>
      <c r="F7" s="222"/>
      <c r="G7" s="142"/>
      <c r="H7" s="142"/>
      <c r="I7" s="142"/>
      <c r="J7" s="142"/>
      <c r="K7" s="143"/>
      <c r="L7" s="24"/>
      <c r="M7" s="226" t="s">
        <v>12</v>
      </c>
      <c r="N7" s="227"/>
      <c r="O7" s="228"/>
      <c r="P7" s="146"/>
      <c r="Q7" s="147"/>
      <c r="R7" s="147"/>
      <c r="S7" s="147"/>
      <c r="T7" s="148"/>
      <c r="U7" s="19"/>
      <c r="V7" s="17"/>
      <c r="W7" s="129"/>
    </row>
    <row r="8" spans="1:23" ht="27.75" customHeight="1">
      <c r="A8" s="18"/>
      <c r="B8" s="221" t="s">
        <v>11</v>
      </c>
      <c r="C8" s="222"/>
      <c r="D8" s="222"/>
      <c r="E8" s="222"/>
      <c r="F8" s="222"/>
      <c r="G8" s="142"/>
      <c r="H8" s="142"/>
      <c r="I8" s="142"/>
      <c r="J8" s="142"/>
      <c r="K8" s="143"/>
      <c r="L8" s="24"/>
      <c r="M8" s="229"/>
      <c r="N8" s="230"/>
      <c r="O8" s="231"/>
      <c r="P8" s="149"/>
      <c r="Q8" s="150"/>
      <c r="R8" s="150"/>
      <c r="S8" s="150"/>
      <c r="T8" s="151"/>
      <c r="U8" s="19"/>
      <c r="V8" s="17"/>
      <c r="W8" s="129"/>
    </row>
    <row r="9" spans="1:23" ht="24" customHeight="1">
      <c r="A9" s="18"/>
      <c r="B9" s="223" t="s">
        <v>47</v>
      </c>
      <c r="C9" s="224"/>
      <c r="D9" s="224"/>
      <c r="E9" s="224"/>
      <c r="F9" s="225"/>
      <c r="G9" s="217"/>
      <c r="H9" s="218"/>
      <c r="I9" s="218"/>
      <c r="J9" s="218"/>
      <c r="K9" s="46" t="s">
        <v>83</v>
      </c>
      <c r="L9" s="21"/>
      <c r="M9" s="232"/>
      <c r="N9" s="233"/>
      <c r="O9" s="234"/>
      <c r="P9" s="152"/>
      <c r="Q9" s="153"/>
      <c r="R9" s="153"/>
      <c r="S9" s="153"/>
      <c r="T9" s="154"/>
      <c r="U9" s="19"/>
      <c r="V9" s="17"/>
      <c r="W9" s="129"/>
    </row>
    <row r="10" spans="1:23" ht="13.5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9"/>
      <c r="V10" s="17"/>
      <c r="W10" s="129"/>
    </row>
    <row r="11" spans="1:23" ht="24" customHeight="1">
      <c r="A11" s="18"/>
      <c r="B11" s="169" t="s">
        <v>10</v>
      </c>
      <c r="C11" s="214" t="s">
        <v>5</v>
      </c>
      <c r="D11" s="215"/>
      <c r="E11" s="215"/>
      <c r="F11" s="215"/>
      <c r="G11" s="215"/>
      <c r="H11" s="216"/>
      <c r="I11" s="136" t="s">
        <v>6</v>
      </c>
      <c r="J11" s="136"/>
      <c r="K11" s="136" t="s">
        <v>7</v>
      </c>
      <c r="L11" s="136"/>
      <c r="M11" s="136"/>
      <c r="N11" s="136" t="s">
        <v>8</v>
      </c>
      <c r="O11" s="136"/>
      <c r="P11" s="136"/>
      <c r="Q11" s="136"/>
      <c r="R11" s="136" t="s">
        <v>9</v>
      </c>
      <c r="S11" s="136"/>
      <c r="T11" s="137"/>
      <c r="U11" s="19"/>
      <c r="V11" s="17"/>
      <c r="W11" s="129"/>
    </row>
    <row r="12" spans="1:23" ht="22.5" customHeight="1">
      <c r="A12" s="18"/>
      <c r="B12" s="170"/>
      <c r="C12" s="155" t="s">
        <v>88</v>
      </c>
      <c r="D12" s="156"/>
      <c r="E12" s="156"/>
      <c r="F12" s="156"/>
      <c r="G12" s="156"/>
      <c r="H12" s="157"/>
      <c r="I12" s="140">
        <v>2000</v>
      </c>
      <c r="J12" s="140"/>
      <c r="K12" s="141"/>
      <c r="L12" s="141"/>
      <c r="M12" s="141"/>
      <c r="N12" s="235" t="str">
        <f t="shared" ref="N12:N19" si="0">IF(K12="","",IF($G$9="","",I12*K12))</f>
        <v/>
      </c>
      <c r="O12" s="235"/>
      <c r="P12" s="235"/>
      <c r="Q12" s="235"/>
      <c r="R12" s="138"/>
      <c r="S12" s="138"/>
      <c r="T12" s="139"/>
      <c r="U12" s="19"/>
      <c r="V12" s="31" t="s">
        <v>72</v>
      </c>
      <c r="W12" s="129"/>
    </row>
    <row r="13" spans="1:23" ht="22.5" customHeight="1">
      <c r="A13" s="18"/>
      <c r="B13" s="170"/>
      <c r="C13" s="132" t="s">
        <v>89</v>
      </c>
      <c r="D13" s="240"/>
      <c r="E13" s="240"/>
      <c r="F13" s="240"/>
      <c r="G13" s="240"/>
      <c r="H13" s="241"/>
      <c r="I13" s="182">
        <v>4000</v>
      </c>
      <c r="J13" s="182"/>
      <c r="K13" s="183"/>
      <c r="L13" s="183"/>
      <c r="M13" s="183"/>
      <c r="N13" s="123" t="str">
        <f t="shared" si="0"/>
        <v/>
      </c>
      <c r="O13" s="123"/>
      <c r="P13" s="123"/>
      <c r="Q13" s="123"/>
      <c r="R13" s="124"/>
      <c r="S13" s="124"/>
      <c r="T13" s="125"/>
      <c r="U13" s="19"/>
      <c r="V13" s="17"/>
      <c r="W13" s="129"/>
    </row>
    <row r="14" spans="1:23" ht="22.5" customHeight="1">
      <c r="A14" s="18"/>
      <c r="B14" s="170"/>
      <c r="C14" s="132" t="s">
        <v>90</v>
      </c>
      <c r="D14" s="240"/>
      <c r="E14" s="240"/>
      <c r="F14" s="240"/>
      <c r="G14" s="240"/>
      <c r="H14" s="241"/>
      <c r="I14" s="182">
        <v>6000</v>
      </c>
      <c r="J14" s="182"/>
      <c r="K14" s="183"/>
      <c r="L14" s="183"/>
      <c r="M14" s="183"/>
      <c r="N14" s="123" t="str">
        <f t="shared" si="0"/>
        <v/>
      </c>
      <c r="O14" s="123"/>
      <c r="P14" s="123"/>
      <c r="Q14" s="123"/>
      <c r="R14" s="124"/>
      <c r="S14" s="124"/>
      <c r="T14" s="125"/>
      <c r="U14" s="19"/>
      <c r="V14" s="17"/>
      <c r="W14" s="129"/>
    </row>
    <row r="15" spans="1:23" ht="22.5" customHeight="1">
      <c r="A15" s="18"/>
      <c r="B15" s="170"/>
      <c r="C15" s="130" t="s">
        <v>88</v>
      </c>
      <c r="D15" s="131"/>
      <c r="E15" s="131"/>
      <c r="F15" s="131"/>
      <c r="G15" s="134" t="s">
        <v>91</v>
      </c>
      <c r="H15" s="135"/>
      <c r="I15" s="205">
        <v>1000</v>
      </c>
      <c r="J15" s="205"/>
      <c r="K15" s="236"/>
      <c r="L15" s="236"/>
      <c r="M15" s="236"/>
      <c r="N15" s="237" t="str">
        <f t="shared" si="0"/>
        <v/>
      </c>
      <c r="O15" s="237"/>
      <c r="P15" s="237"/>
      <c r="Q15" s="237"/>
      <c r="R15" s="124"/>
      <c r="S15" s="124"/>
      <c r="T15" s="125"/>
      <c r="U15" s="19"/>
      <c r="V15" s="17"/>
      <c r="W15" s="129"/>
    </row>
    <row r="16" spans="1:23" ht="22.5" customHeight="1">
      <c r="A16" s="18"/>
      <c r="B16" s="170"/>
      <c r="C16" s="132" t="s">
        <v>89</v>
      </c>
      <c r="D16" s="133"/>
      <c r="E16" s="133"/>
      <c r="F16" s="133"/>
      <c r="G16" s="134" t="s">
        <v>91</v>
      </c>
      <c r="H16" s="135"/>
      <c r="I16" s="182">
        <v>1000</v>
      </c>
      <c r="J16" s="182"/>
      <c r="K16" s="183"/>
      <c r="L16" s="183"/>
      <c r="M16" s="183"/>
      <c r="N16" s="123" t="str">
        <f t="shared" si="0"/>
        <v/>
      </c>
      <c r="O16" s="123"/>
      <c r="P16" s="123"/>
      <c r="Q16" s="123"/>
      <c r="R16" s="124"/>
      <c r="S16" s="124"/>
      <c r="T16" s="125"/>
      <c r="U16" s="19"/>
      <c r="V16" s="17"/>
      <c r="W16" s="129"/>
    </row>
    <row r="17" spans="1:35" ht="22.5" customHeight="1">
      <c r="A17" s="18"/>
      <c r="B17" s="170"/>
      <c r="C17" s="132" t="s">
        <v>90</v>
      </c>
      <c r="D17" s="133"/>
      <c r="E17" s="133"/>
      <c r="F17" s="133"/>
      <c r="G17" s="134" t="s">
        <v>91</v>
      </c>
      <c r="H17" s="135"/>
      <c r="I17" s="182">
        <v>1000</v>
      </c>
      <c r="J17" s="182"/>
      <c r="K17" s="183"/>
      <c r="L17" s="183"/>
      <c r="M17" s="183"/>
      <c r="N17" s="123" t="str">
        <f t="shared" si="0"/>
        <v/>
      </c>
      <c r="O17" s="123"/>
      <c r="P17" s="123"/>
      <c r="Q17" s="123"/>
      <c r="R17" s="124"/>
      <c r="S17" s="124"/>
      <c r="T17" s="125"/>
      <c r="U17" s="19"/>
      <c r="V17" s="17"/>
      <c r="W17" s="17"/>
    </row>
    <row r="18" spans="1:35" ht="22.5" customHeight="1">
      <c r="A18" s="18"/>
      <c r="B18" s="170"/>
      <c r="C18" s="244" t="s">
        <v>55</v>
      </c>
      <c r="D18" s="245"/>
      <c r="E18" s="245"/>
      <c r="F18" s="245"/>
      <c r="G18" s="245"/>
      <c r="H18" s="246"/>
      <c r="I18" s="200">
        <v>400</v>
      </c>
      <c r="J18" s="201"/>
      <c r="K18" s="196"/>
      <c r="L18" s="197"/>
      <c r="M18" s="198"/>
      <c r="N18" s="202" t="str">
        <f t="shared" si="0"/>
        <v/>
      </c>
      <c r="O18" s="203"/>
      <c r="P18" s="203"/>
      <c r="Q18" s="204"/>
      <c r="R18" s="144"/>
      <c r="S18" s="144"/>
      <c r="T18" s="145"/>
      <c r="U18" s="19"/>
      <c r="V18" s="17"/>
      <c r="W18" s="17"/>
    </row>
    <row r="19" spans="1:35" ht="22.5" customHeight="1">
      <c r="A19" s="18"/>
      <c r="B19" s="170"/>
      <c r="C19" s="244" t="s">
        <v>56</v>
      </c>
      <c r="D19" s="245"/>
      <c r="E19" s="245"/>
      <c r="F19" s="245"/>
      <c r="G19" s="245"/>
      <c r="H19" s="246"/>
      <c r="I19" s="200">
        <v>500</v>
      </c>
      <c r="J19" s="201"/>
      <c r="K19" s="196"/>
      <c r="L19" s="197"/>
      <c r="M19" s="198"/>
      <c r="N19" s="202" t="str">
        <f t="shared" si="0"/>
        <v/>
      </c>
      <c r="O19" s="203"/>
      <c r="P19" s="203"/>
      <c r="Q19" s="204"/>
      <c r="R19" s="124"/>
      <c r="S19" s="124"/>
      <c r="T19" s="125"/>
      <c r="U19" s="19"/>
      <c r="V19" s="17"/>
      <c r="W19" s="17"/>
    </row>
    <row r="20" spans="1:35" ht="22.5" customHeight="1">
      <c r="A20" s="18"/>
      <c r="B20" s="170"/>
      <c r="C20" s="247"/>
      <c r="D20" s="248"/>
      <c r="E20" s="248"/>
      <c r="F20" s="248"/>
      <c r="G20" s="248"/>
      <c r="H20" s="249"/>
      <c r="I20" s="202"/>
      <c r="J20" s="204"/>
      <c r="K20" s="177"/>
      <c r="L20" s="177"/>
      <c r="M20" s="177"/>
      <c r="N20" s="123"/>
      <c r="O20" s="123"/>
      <c r="P20" s="123"/>
      <c r="Q20" s="123"/>
      <c r="R20" s="124"/>
      <c r="S20" s="124"/>
      <c r="T20" s="125"/>
      <c r="U20" s="19"/>
      <c r="V20" s="17"/>
      <c r="W20" s="17"/>
    </row>
    <row r="21" spans="1:35" ht="22.5" customHeight="1" thickBot="1">
      <c r="A21" s="18"/>
      <c r="B21" s="170"/>
      <c r="C21" s="250"/>
      <c r="D21" s="251"/>
      <c r="E21" s="251"/>
      <c r="F21" s="251"/>
      <c r="G21" s="251"/>
      <c r="H21" s="252"/>
      <c r="I21" s="206"/>
      <c r="J21" s="207"/>
      <c r="K21" s="126"/>
      <c r="L21" s="126"/>
      <c r="M21" s="126"/>
      <c r="N21" s="199" t="str">
        <f>IF(K21="","",I21*K21)</f>
        <v/>
      </c>
      <c r="O21" s="199"/>
      <c r="P21" s="199"/>
      <c r="Q21" s="199"/>
      <c r="R21" s="126"/>
      <c r="S21" s="126"/>
      <c r="T21" s="127"/>
      <c r="U21" s="19"/>
      <c r="V21" s="17"/>
      <c r="W21" s="17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</row>
    <row r="22" spans="1:35" ht="24" customHeight="1" thickTop="1">
      <c r="A22" s="18"/>
      <c r="B22" s="171"/>
      <c r="C22" s="208" t="s">
        <v>60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195">
        <f>SUM(N12:Q21)</f>
        <v>0</v>
      </c>
      <c r="O22" s="195"/>
      <c r="P22" s="195"/>
      <c r="Q22" s="195"/>
      <c r="R22" s="178"/>
      <c r="S22" s="178"/>
      <c r="T22" s="179"/>
      <c r="U22" s="19"/>
      <c r="V22" s="17"/>
      <c r="W22" s="17"/>
    </row>
    <row r="23" spans="1:35" ht="13.5" customHeight="1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9"/>
      <c r="V23" s="17"/>
      <c r="W23" s="17"/>
    </row>
    <row r="24" spans="1:35" ht="13.5" customHeight="1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9"/>
      <c r="V24" s="17"/>
      <c r="W24" s="17"/>
    </row>
    <row r="25" spans="1:35" ht="22.5" customHeight="1">
      <c r="A25" s="18"/>
      <c r="B25" s="264" t="s">
        <v>13</v>
      </c>
      <c r="C25" s="180" t="s">
        <v>57</v>
      </c>
      <c r="D25" s="180"/>
      <c r="E25" s="180"/>
      <c r="F25" s="180"/>
      <c r="G25" s="184"/>
      <c r="H25" s="180" t="s">
        <v>8</v>
      </c>
      <c r="I25" s="180"/>
      <c r="J25" s="180"/>
      <c r="K25" s="180"/>
      <c r="L25" s="180" t="s">
        <v>59</v>
      </c>
      <c r="M25" s="180"/>
      <c r="N25" s="181"/>
      <c r="O25" s="181"/>
      <c r="P25" s="181"/>
      <c r="Q25" s="181"/>
      <c r="R25" s="181"/>
      <c r="S25" s="181"/>
      <c r="T25" s="181"/>
      <c r="U25" s="19"/>
      <c r="V25" s="17"/>
      <c r="W25" s="17"/>
    </row>
    <row r="26" spans="1:35" ht="22.5" customHeight="1">
      <c r="A26" s="18"/>
      <c r="B26" s="265"/>
      <c r="C26" s="279" t="s">
        <v>58</v>
      </c>
      <c r="D26" s="280"/>
      <c r="E26" s="280"/>
      <c r="F26" s="280"/>
      <c r="G26" s="280"/>
      <c r="H26" s="210">
        <f>$G$9/10*$N$22</f>
        <v>0</v>
      </c>
      <c r="I26" s="211"/>
      <c r="J26" s="211"/>
      <c r="K26" s="212"/>
      <c r="L26" s="160"/>
      <c r="M26" s="160"/>
      <c r="N26" s="161"/>
      <c r="O26" s="161"/>
      <c r="P26" s="161"/>
      <c r="Q26" s="161"/>
      <c r="R26" s="161"/>
      <c r="S26" s="161"/>
      <c r="T26" s="161"/>
      <c r="U26" s="19"/>
      <c r="V26" s="17"/>
      <c r="W26" s="17"/>
    </row>
    <row r="27" spans="1:35" ht="22.5" customHeight="1">
      <c r="A27" s="18"/>
      <c r="B27" s="265"/>
      <c r="C27" s="175"/>
      <c r="D27" s="176"/>
      <c r="E27" s="176"/>
      <c r="F27" s="176"/>
      <c r="G27" s="176"/>
      <c r="H27" s="172"/>
      <c r="I27" s="173"/>
      <c r="J27" s="173"/>
      <c r="K27" s="174"/>
      <c r="L27" s="158"/>
      <c r="M27" s="158"/>
      <c r="N27" s="159"/>
      <c r="O27" s="159"/>
      <c r="P27" s="159"/>
      <c r="Q27" s="159"/>
      <c r="R27" s="159"/>
      <c r="S27" s="159"/>
      <c r="T27" s="159"/>
      <c r="U27" s="19"/>
      <c r="V27" s="17"/>
      <c r="W27" s="17"/>
    </row>
    <row r="28" spans="1:35" ht="22.5" customHeight="1">
      <c r="A28" s="18"/>
      <c r="B28" s="265"/>
      <c r="C28" s="175"/>
      <c r="D28" s="176"/>
      <c r="E28" s="176"/>
      <c r="F28" s="176"/>
      <c r="G28" s="176"/>
      <c r="H28" s="166"/>
      <c r="I28" s="167"/>
      <c r="J28" s="167"/>
      <c r="K28" s="168"/>
      <c r="L28" s="158"/>
      <c r="M28" s="158"/>
      <c r="N28" s="159"/>
      <c r="O28" s="159"/>
      <c r="P28" s="159"/>
      <c r="Q28" s="159"/>
      <c r="R28" s="159"/>
      <c r="S28" s="159"/>
      <c r="T28" s="159"/>
      <c r="U28" s="19"/>
      <c r="V28" s="17"/>
      <c r="W28" s="17"/>
    </row>
    <row r="29" spans="1:35" ht="22.5" customHeight="1">
      <c r="A29" s="18"/>
      <c r="B29" s="265"/>
      <c r="C29" s="267"/>
      <c r="D29" s="268"/>
      <c r="E29" s="268"/>
      <c r="F29" s="268"/>
      <c r="G29" s="269"/>
      <c r="H29" s="172"/>
      <c r="I29" s="173"/>
      <c r="J29" s="173"/>
      <c r="K29" s="174"/>
      <c r="L29" s="158"/>
      <c r="M29" s="158"/>
      <c r="N29" s="159"/>
      <c r="O29" s="159"/>
      <c r="P29" s="159"/>
      <c r="Q29" s="159"/>
      <c r="R29" s="159"/>
      <c r="S29" s="159"/>
      <c r="T29" s="159"/>
      <c r="U29" s="19"/>
      <c r="V29" s="17"/>
      <c r="W29" s="17"/>
    </row>
    <row r="30" spans="1:35" ht="22.5" customHeight="1">
      <c r="A30" s="18"/>
      <c r="B30" s="265"/>
      <c r="C30" s="276"/>
      <c r="D30" s="277"/>
      <c r="E30" s="277"/>
      <c r="F30" s="277"/>
      <c r="G30" s="278"/>
      <c r="H30" s="162"/>
      <c r="I30" s="163"/>
      <c r="J30" s="163"/>
      <c r="K30" s="164"/>
      <c r="L30" s="158"/>
      <c r="M30" s="158"/>
      <c r="N30" s="159"/>
      <c r="O30" s="159"/>
      <c r="P30" s="159"/>
      <c r="Q30" s="159"/>
      <c r="R30" s="159"/>
      <c r="S30" s="159"/>
      <c r="T30" s="159"/>
      <c r="U30" s="19"/>
      <c r="V30" s="17"/>
      <c r="W30" s="17"/>
    </row>
    <row r="31" spans="1:35" ht="22.5" customHeight="1" thickBot="1">
      <c r="A31" s="18"/>
      <c r="B31" s="265"/>
      <c r="C31" s="259"/>
      <c r="D31" s="260"/>
      <c r="E31" s="260"/>
      <c r="F31" s="260"/>
      <c r="G31" s="260"/>
      <c r="H31" s="261"/>
      <c r="I31" s="262"/>
      <c r="J31" s="262"/>
      <c r="K31" s="263"/>
      <c r="L31" s="253"/>
      <c r="M31" s="253"/>
      <c r="N31" s="254"/>
      <c r="O31" s="254"/>
      <c r="P31" s="254"/>
      <c r="Q31" s="254"/>
      <c r="R31" s="254"/>
      <c r="S31" s="254"/>
      <c r="T31" s="254"/>
      <c r="U31" s="19"/>
      <c r="V31" s="17"/>
      <c r="W31" s="17"/>
    </row>
    <row r="32" spans="1:35" ht="22.5" customHeight="1" thickTop="1">
      <c r="A32" s="18"/>
      <c r="B32" s="266"/>
      <c r="C32" s="270" t="s">
        <v>61</v>
      </c>
      <c r="D32" s="271"/>
      <c r="E32" s="271"/>
      <c r="F32" s="271"/>
      <c r="G32" s="272"/>
      <c r="H32" s="273">
        <f>SUM(H26:K31)</f>
        <v>0</v>
      </c>
      <c r="I32" s="274"/>
      <c r="J32" s="274"/>
      <c r="K32" s="275"/>
      <c r="L32" s="238"/>
      <c r="M32" s="238"/>
      <c r="N32" s="239"/>
      <c r="O32" s="239"/>
      <c r="P32" s="239"/>
      <c r="Q32" s="239"/>
      <c r="R32" s="239"/>
      <c r="S32" s="239"/>
      <c r="T32" s="239"/>
      <c r="U32" s="19"/>
      <c r="V32" s="17"/>
      <c r="W32" s="17"/>
    </row>
    <row r="33" spans="1:23" ht="13.5" customHeight="1" thickBot="1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9"/>
      <c r="V33" s="17"/>
      <c r="W33" s="17"/>
    </row>
    <row r="34" spans="1:23" ht="25.5" customHeight="1" thickBot="1">
      <c r="A34" s="18"/>
      <c r="B34" s="255" t="s">
        <v>62</v>
      </c>
      <c r="C34" s="256"/>
      <c r="D34" s="256"/>
      <c r="E34" s="256"/>
      <c r="F34" s="256"/>
      <c r="G34" s="256"/>
      <c r="H34" s="257">
        <f>$N$22-$H$32</f>
        <v>0</v>
      </c>
      <c r="I34" s="257"/>
      <c r="J34" s="257"/>
      <c r="K34" s="258"/>
      <c r="L34" s="242" t="s">
        <v>20</v>
      </c>
      <c r="M34" s="243"/>
      <c r="N34" s="21"/>
      <c r="O34" s="21"/>
      <c r="P34" s="21"/>
      <c r="Q34" s="21"/>
      <c r="R34" s="21"/>
      <c r="S34" s="21"/>
      <c r="T34" s="21"/>
      <c r="U34" s="19"/>
      <c r="V34" s="17"/>
      <c r="W34" s="17"/>
    </row>
    <row r="35" spans="1:23" ht="21" customHeight="1">
      <c r="A35" s="2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7"/>
      <c r="W35" s="17"/>
    </row>
  </sheetData>
  <sheetProtection sheet="1" objects="1" scenarios="1"/>
  <mergeCells count="110">
    <mergeCell ref="L32:T32"/>
    <mergeCell ref="C13:H13"/>
    <mergeCell ref="C14:H14"/>
    <mergeCell ref="L34:M34"/>
    <mergeCell ref="C19:H19"/>
    <mergeCell ref="C20:H20"/>
    <mergeCell ref="C21:H21"/>
    <mergeCell ref="C18:H18"/>
    <mergeCell ref="L29:T29"/>
    <mergeCell ref="L30:T30"/>
    <mergeCell ref="L31:T31"/>
    <mergeCell ref="B34:G34"/>
    <mergeCell ref="H34:K34"/>
    <mergeCell ref="C31:G31"/>
    <mergeCell ref="H31:K31"/>
    <mergeCell ref="B25:B32"/>
    <mergeCell ref="C29:G29"/>
    <mergeCell ref="C32:G32"/>
    <mergeCell ref="H29:K29"/>
    <mergeCell ref="H32:K32"/>
    <mergeCell ref="C30:G30"/>
    <mergeCell ref="C26:G26"/>
    <mergeCell ref="C27:G27"/>
    <mergeCell ref="I17:J17"/>
    <mergeCell ref="H26:K26"/>
    <mergeCell ref="C17:F17"/>
    <mergeCell ref="G17:H17"/>
    <mergeCell ref="K16:M16"/>
    <mergeCell ref="N16:Q16"/>
    <mergeCell ref="G6:I6"/>
    <mergeCell ref="J6:K6"/>
    <mergeCell ref="C11:H11"/>
    <mergeCell ref="I11:J11"/>
    <mergeCell ref="K11:M11"/>
    <mergeCell ref="G9:J9"/>
    <mergeCell ref="B6:F6"/>
    <mergeCell ref="B7:F7"/>
    <mergeCell ref="B8:F8"/>
    <mergeCell ref="B9:F9"/>
    <mergeCell ref="K14:M14"/>
    <mergeCell ref="N14:Q14"/>
    <mergeCell ref="N13:Q13"/>
    <mergeCell ref="M7:O9"/>
    <mergeCell ref="N12:Q12"/>
    <mergeCell ref="G7:K7"/>
    <mergeCell ref="K15:M15"/>
    <mergeCell ref="N15:Q15"/>
    <mergeCell ref="I14:J14"/>
    <mergeCell ref="N22:Q22"/>
    <mergeCell ref="K21:M21"/>
    <mergeCell ref="K18:M18"/>
    <mergeCell ref="N21:Q21"/>
    <mergeCell ref="K19:M19"/>
    <mergeCell ref="I19:J19"/>
    <mergeCell ref="N18:Q18"/>
    <mergeCell ref="N19:Q19"/>
    <mergeCell ref="I15:J15"/>
    <mergeCell ref="I16:J16"/>
    <mergeCell ref="I21:J21"/>
    <mergeCell ref="I18:J18"/>
    <mergeCell ref="I20:J20"/>
    <mergeCell ref="C22:M22"/>
    <mergeCell ref="L27:T27"/>
    <mergeCell ref="L28:T28"/>
    <mergeCell ref="L26:T26"/>
    <mergeCell ref="H30:K30"/>
    <mergeCell ref="B2:T2"/>
    <mergeCell ref="H28:K28"/>
    <mergeCell ref="B11:B22"/>
    <mergeCell ref="H27:K27"/>
    <mergeCell ref="C28:G28"/>
    <mergeCell ref="K20:M20"/>
    <mergeCell ref="R22:T22"/>
    <mergeCell ref="R13:T13"/>
    <mergeCell ref="L25:T25"/>
    <mergeCell ref="I13:J13"/>
    <mergeCell ref="K13:M13"/>
    <mergeCell ref="M4:N4"/>
    <mergeCell ref="M6:O6"/>
    <mergeCell ref="O4:P4"/>
    <mergeCell ref="R4:S4"/>
    <mergeCell ref="P6:R6"/>
    <mergeCell ref="S6:T6"/>
    <mergeCell ref="C25:G25"/>
    <mergeCell ref="H25:K25"/>
    <mergeCell ref="K17:M17"/>
    <mergeCell ref="Z21:AI21"/>
    <mergeCell ref="N20:Q20"/>
    <mergeCell ref="R20:T20"/>
    <mergeCell ref="R16:T16"/>
    <mergeCell ref="R19:T19"/>
    <mergeCell ref="R21:T21"/>
    <mergeCell ref="W4:W16"/>
    <mergeCell ref="N17:Q17"/>
    <mergeCell ref="C15:F15"/>
    <mergeCell ref="C16:F16"/>
    <mergeCell ref="G15:H15"/>
    <mergeCell ref="G16:H16"/>
    <mergeCell ref="R14:T14"/>
    <mergeCell ref="R15:T15"/>
    <mergeCell ref="R11:T11"/>
    <mergeCell ref="N11:Q11"/>
    <mergeCell ref="R12:T12"/>
    <mergeCell ref="I12:J12"/>
    <mergeCell ref="K12:M12"/>
    <mergeCell ref="G8:K8"/>
    <mergeCell ref="R18:T18"/>
    <mergeCell ref="R17:T17"/>
    <mergeCell ref="P7:T9"/>
    <mergeCell ref="C12:H12"/>
  </mergeCells>
  <phoneticPr fontId="2"/>
  <conditionalFormatting sqref="H34:K34 N22:Q22">
    <cfRule type="cellIs" dxfId="3" priority="1" stopIfTrue="1" operator="equal">
      <formula>0</formula>
    </cfRule>
  </conditionalFormatting>
  <conditionalFormatting sqref="H26:K26 H32:K32">
    <cfRule type="expression" dxfId="2" priority="2" stopIfTrue="1">
      <formula>$N$22=0</formula>
    </cfRule>
  </conditionalFormatting>
  <dataValidations count="3">
    <dataValidation imeMode="hiragana" allowBlank="1" showInputMessage="1" showErrorMessage="1" sqref="B11:C11 C22 B6:B9 G7:K8 D29:G32 M6:R6 M4:N4 Q4 T4 R12:T22 G6 P7 B2:T2 I11:T11 M7 B25:C32 D25:G25"/>
    <dataValidation imeMode="off" allowBlank="1" showInputMessage="1" showErrorMessage="1" sqref="O4 H34:K34 I30:K32 I25:K25 N22:Q22 J6 R4:S4 S6:T6 C12 H25:H32 C15 I12:Q21"/>
    <dataValidation type="list" imeMode="off" allowBlank="1" showInputMessage="1" showErrorMessage="1" sqref="G9:J9">
      <formula1>",0,0.5"</formula1>
    </dataValidation>
  </dataValidations>
  <printOptions horizontalCentered="1" verticalCentered="1"/>
  <pageMargins left="0.39370078740157483" right="0.23622047244094491" top="0.31496062992125984" bottom="0.35433070866141736" header="0.23622047244094491" footer="0.19685039370078741"/>
  <pageSetup paperSize="9" scale="94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33"/>
  <sheetViews>
    <sheetView showGridLines="0" workbookViewId="0">
      <pane xSplit="26" ySplit="7" topLeftCell="AA8" activePane="bottomRight" state="frozen"/>
      <selection activeCell="V12" sqref="V12"/>
      <selection pane="topRight" activeCell="V12" sqref="V12"/>
      <selection pane="bottomLeft" activeCell="V12" sqref="V12"/>
      <selection pane="bottomRight" sqref="A1:F1"/>
    </sheetView>
  </sheetViews>
  <sheetFormatPr defaultColWidth="4.125" defaultRowHeight="27" customHeight="1"/>
  <cols>
    <col min="1" max="1" width="4.125" style="28" customWidth="1"/>
    <col min="2" max="2" width="5.25" style="28" bestFit="1" customWidth="1"/>
    <col min="3" max="8" width="4.125" style="28" customWidth="1"/>
    <col min="9" max="9" width="4.875" style="28" hidden="1" customWidth="1"/>
    <col min="10" max="11" width="5.875" style="28" hidden="1" customWidth="1"/>
    <col min="12" max="22" width="4.125" style="28" customWidth="1"/>
    <col min="23" max="23" width="5.125" style="28" customWidth="1"/>
    <col min="24" max="24" width="2.75" style="28" customWidth="1"/>
    <col min="25" max="26" width="2.875" style="28" customWidth="1"/>
    <col min="27" max="29" width="4.125" style="28" customWidth="1"/>
    <col min="30" max="30" width="5.875" style="29" hidden="1" customWidth="1"/>
    <col min="31" max="55" width="4.125" style="30" hidden="1" customWidth="1"/>
    <col min="56" max="56" width="5.875" style="29" hidden="1" customWidth="1"/>
    <col min="57" max="77" width="4.125" style="30" hidden="1" customWidth="1"/>
    <col min="78" max="81" width="4.125" style="30" customWidth="1"/>
    <col min="82" max="16384" width="4.125" style="28"/>
  </cols>
  <sheetData>
    <row r="1" spans="1:77" ht="27" customHeight="1">
      <c r="A1" s="331" t="s">
        <v>92</v>
      </c>
      <c r="B1" s="331"/>
      <c r="C1" s="331"/>
      <c r="D1" s="331"/>
      <c r="E1" s="331"/>
      <c r="F1" s="331"/>
    </row>
    <row r="2" spans="1:77" ht="27" customHeight="1">
      <c r="A2" s="287"/>
      <c r="B2" s="287"/>
      <c r="C2" s="287"/>
      <c r="D2" s="287"/>
      <c r="E2" s="287"/>
      <c r="F2" s="287"/>
      <c r="G2" s="288" t="s">
        <v>63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 s="289"/>
      <c r="W2" s="289"/>
      <c r="X2" s="289"/>
      <c r="Y2" s="289"/>
      <c r="Z2" s="289"/>
    </row>
    <row r="3" spans="1:77" ht="27" customHeight="1">
      <c r="A3" s="300" t="s">
        <v>40</v>
      </c>
      <c r="B3" s="301"/>
      <c r="C3" s="302"/>
      <c r="D3" s="302"/>
      <c r="E3" s="290" t="s">
        <v>52</v>
      </c>
      <c r="F3" s="303"/>
      <c r="G3" s="293"/>
      <c r="H3" s="304"/>
      <c r="I3" s="36"/>
      <c r="J3" s="36"/>
      <c r="K3" s="36"/>
      <c r="L3" s="308" t="s">
        <v>81</v>
      </c>
      <c r="M3" s="308"/>
      <c r="N3" s="308"/>
      <c r="O3" s="309"/>
      <c r="P3" s="296"/>
      <c r="Q3" s="297"/>
      <c r="R3" s="297"/>
      <c r="S3" s="298"/>
      <c r="T3" s="294" t="s">
        <v>4</v>
      </c>
      <c r="U3" s="291"/>
      <c r="V3" s="295"/>
      <c r="W3" s="290" t="s">
        <v>50</v>
      </c>
      <c r="X3" s="291"/>
      <c r="Y3" s="292"/>
      <c r="Z3" s="293"/>
    </row>
    <row r="4" spans="1:77" ht="27" customHeight="1">
      <c r="A4" s="300" t="s">
        <v>87</v>
      </c>
      <c r="B4" s="301"/>
      <c r="C4" s="302"/>
      <c r="D4" s="302"/>
      <c r="E4" s="322"/>
      <c r="F4" s="323"/>
      <c r="G4" s="323"/>
      <c r="H4" s="324"/>
      <c r="I4" s="39"/>
      <c r="J4" s="39"/>
      <c r="K4" s="39"/>
      <c r="L4" s="305" t="s">
        <v>82</v>
      </c>
      <c r="M4" s="306"/>
      <c r="N4" s="306"/>
      <c r="O4" s="307"/>
      <c r="P4" s="299"/>
      <c r="Q4" s="297"/>
      <c r="R4" s="297"/>
      <c r="S4" s="298"/>
      <c r="T4" s="310" t="s">
        <v>41</v>
      </c>
      <c r="U4" s="291"/>
      <c r="V4" s="291"/>
      <c r="W4" s="338"/>
      <c r="X4" s="339"/>
      <c r="Y4" s="339"/>
      <c r="Z4" s="340"/>
    </row>
    <row r="5" spans="1:77" ht="12" customHeight="1"/>
    <row r="6" spans="1:77" ht="17.25" customHeight="1">
      <c r="A6" s="319" t="s">
        <v>67</v>
      </c>
      <c r="B6" s="319"/>
      <c r="C6" s="319"/>
      <c r="D6" s="319"/>
      <c r="E6" s="319"/>
      <c r="F6" s="319"/>
      <c r="G6" s="319"/>
      <c r="H6" s="319"/>
      <c r="I6" s="37"/>
      <c r="J6" s="37"/>
      <c r="K6" s="37"/>
      <c r="L6" s="320" t="s">
        <v>70</v>
      </c>
      <c r="M6" s="320"/>
      <c r="N6" s="320"/>
      <c r="O6" s="315" t="s">
        <v>77</v>
      </c>
      <c r="P6" s="316"/>
      <c r="Q6" s="311" t="s">
        <v>68</v>
      </c>
      <c r="R6" s="312"/>
      <c r="S6" s="321" t="s">
        <v>64</v>
      </c>
      <c r="T6" s="321"/>
      <c r="U6" s="281" t="s">
        <v>44</v>
      </c>
      <c r="V6" s="282"/>
      <c r="W6" s="281" t="s">
        <v>71</v>
      </c>
      <c r="X6" s="282"/>
      <c r="Y6" s="282"/>
      <c r="Z6" s="283"/>
    </row>
    <row r="7" spans="1:77" ht="27" customHeight="1">
      <c r="A7" s="37" t="s">
        <v>42</v>
      </c>
      <c r="B7" s="37" t="s">
        <v>43</v>
      </c>
      <c r="C7" s="319" t="s">
        <v>65</v>
      </c>
      <c r="D7" s="319"/>
      <c r="E7" s="319"/>
      <c r="F7" s="319" t="s">
        <v>66</v>
      </c>
      <c r="G7" s="319"/>
      <c r="H7" s="319"/>
      <c r="I7" s="37" t="s">
        <v>84</v>
      </c>
      <c r="J7" s="37" t="s">
        <v>85</v>
      </c>
      <c r="K7" s="37" t="s">
        <v>86</v>
      </c>
      <c r="L7" s="320"/>
      <c r="M7" s="320"/>
      <c r="N7" s="320"/>
      <c r="O7" s="317"/>
      <c r="P7" s="318"/>
      <c r="Q7" s="313"/>
      <c r="R7" s="314"/>
      <c r="S7" s="38" t="s">
        <v>78</v>
      </c>
      <c r="T7" s="38" t="s">
        <v>79</v>
      </c>
      <c r="U7" s="284"/>
      <c r="V7" s="285"/>
      <c r="W7" s="284"/>
      <c r="X7" s="285"/>
      <c r="Y7" s="285"/>
      <c r="Z7" s="286"/>
      <c r="AD7" s="29" t="s">
        <v>45</v>
      </c>
      <c r="AE7" s="30">
        <v>0.5</v>
      </c>
      <c r="AF7" s="30">
        <v>1</v>
      </c>
      <c r="AG7" s="30">
        <v>1.5</v>
      </c>
      <c r="AH7" s="30">
        <v>2</v>
      </c>
      <c r="AI7" s="30">
        <v>2.5</v>
      </c>
      <c r="AJ7" s="30">
        <v>3</v>
      </c>
      <c r="AK7" s="30">
        <v>3.5</v>
      </c>
      <c r="AL7" s="30">
        <v>4</v>
      </c>
      <c r="AM7" s="30">
        <v>4.5</v>
      </c>
      <c r="AN7" s="30">
        <v>5</v>
      </c>
      <c r="AO7" s="30">
        <v>5.5</v>
      </c>
      <c r="AP7" s="30">
        <v>6</v>
      </c>
      <c r="AQ7" s="30">
        <v>6.5</v>
      </c>
      <c r="AR7" s="30">
        <v>7</v>
      </c>
      <c r="AS7" s="30">
        <v>7.5</v>
      </c>
      <c r="AT7" s="30">
        <v>8</v>
      </c>
      <c r="AU7" s="30">
        <v>8.5</v>
      </c>
      <c r="AV7" s="30">
        <v>9</v>
      </c>
      <c r="AW7" s="30">
        <v>9.5</v>
      </c>
      <c r="AX7" s="30">
        <v>10</v>
      </c>
      <c r="AY7" s="30" t="s">
        <v>46</v>
      </c>
      <c r="BD7" s="29" t="s">
        <v>45</v>
      </c>
      <c r="BE7" s="30">
        <v>0.5</v>
      </c>
      <c r="BF7" s="30">
        <v>1</v>
      </c>
      <c r="BG7" s="30">
        <v>1.5</v>
      </c>
      <c r="BH7" s="30">
        <v>2</v>
      </c>
      <c r="BI7" s="30">
        <v>2.5</v>
      </c>
      <c r="BJ7" s="30">
        <v>3</v>
      </c>
      <c r="BK7" s="30">
        <v>3.5</v>
      </c>
      <c r="BL7" s="30">
        <v>4</v>
      </c>
      <c r="BM7" s="30">
        <v>4.5</v>
      </c>
      <c r="BN7" s="30">
        <v>5</v>
      </c>
      <c r="BO7" s="30">
        <v>5.5</v>
      </c>
      <c r="BP7" s="30">
        <v>6</v>
      </c>
      <c r="BQ7" s="30">
        <v>6.5</v>
      </c>
      <c r="BR7" s="30">
        <v>7</v>
      </c>
      <c r="BS7" s="30">
        <v>7.5</v>
      </c>
      <c r="BT7" s="30">
        <v>8</v>
      </c>
      <c r="BU7" s="30">
        <v>8.5</v>
      </c>
      <c r="BV7" s="30">
        <v>9</v>
      </c>
      <c r="BW7" s="30">
        <v>9.5</v>
      </c>
      <c r="BX7" s="30">
        <v>10</v>
      </c>
      <c r="BY7" s="30" t="s">
        <v>46</v>
      </c>
    </row>
    <row r="8" spans="1:77" ht="27" customHeight="1">
      <c r="A8" s="45"/>
      <c r="B8" s="48"/>
      <c r="C8" s="325"/>
      <c r="D8" s="326"/>
      <c r="E8" s="327"/>
      <c r="F8" s="325"/>
      <c r="G8" s="326"/>
      <c r="H8" s="327"/>
      <c r="I8" s="40" t="str">
        <f>IF(C8="","",IF(C8&lt;1000,LEFT(C8,1)&amp;":"&amp;RIGHT(C8,2),LEFT(C8,2)&amp;":"&amp;RIGHT(C8,2)))</f>
        <v/>
      </c>
      <c r="J8" s="40" t="str">
        <f>IF(F8="","",IF(F8&lt;1000,LEFT(F8,1)&amp;":"&amp;RIGHT(F8,2),LEFT(F8,2)&amp;":"&amp;RIGHT(F8,2)))</f>
        <v/>
      </c>
      <c r="K8" s="40" t="str">
        <f>IF(C8= "","",IF(F8="","",IF(C8&gt;F8,"×",J8-I8)))</f>
        <v/>
      </c>
      <c r="L8" s="328" t="str">
        <f>IF(K8 = "","",IF(K8="×","",IF(K8 &gt; TIME(8,0,0),0.75,IF(K8 &gt; TIME(4,0,0),0.5,0.25))))</f>
        <v/>
      </c>
      <c r="M8" s="329"/>
      <c r="N8" s="330"/>
      <c r="O8" s="335"/>
      <c r="P8" s="336"/>
      <c r="Q8" s="335"/>
      <c r="R8" s="336"/>
      <c r="S8" s="49"/>
      <c r="T8" s="49"/>
      <c r="U8" s="332"/>
      <c r="V8" s="334"/>
      <c r="W8" s="335"/>
      <c r="X8" s="337"/>
      <c r="Y8" s="337"/>
      <c r="Z8" s="336"/>
      <c r="AD8" s="29" t="str">
        <f>IF(H8="","",(ROUNDDOWN(H8/100,0)-ROUNDDOWN(#REF!/100,0))+(RIGHT(H8,2)-RIGHT(#REF!,2))/60)</f>
        <v/>
      </c>
      <c r="AE8" s="30" t="str">
        <f t="shared" ref="AE8:AE30" si="0">IF($AD8="","",IF($AD8&gt;0,IF($AD8&lt;0.83,AE$7,""),""))</f>
        <v/>
      </c>
      <c r="AF8" s="30" t="str">
        <f t="shared" ref="AF8:AF30" si="1">IF($AD8="","",IF($AD8&gt;=0.83,IF($AD8&lt;1.33,AF$7,""),""))</f>
        <v/>
      </c>
      <c r="AG8" s="30" t="str">
        <f t="shared" ref="AG8:AG30" si="2">IF($AD8="","",IF($AD8&gt;=1.33,IF($AD8&lt;1.83,AG$7,""),""))</f>
        <v/>
      </c>
      <c r="AH8" s="30" t="str">
        <f t="shared" ref="AH8:AH30" si="3">IF($AD8="","",IF($AD8&gt;=1.83,IF($AD8&lt;2.33,AH$7,""),""))</f>
        <v/>
      </c>
      <c r="AI8" s="30" t="str">
        <f t="shared" ref="AI8:AI30" si="4">IF($AD8="","",IF($AD8&gt;=2.33,IF($AD8&lt;2.83,AI$7,""),""))</f>
        <v/>
      </c>
      <c r="AJ8" s="30" t="str">
        <f t="shared" ref="AJ8:AJ30" si="5">IF($AD8="","",IF($AD8&gt;=2.83,IF($AD8&lt;3.33,AJ$7,""),""))</f>
        <v/>
      </c>
      <c r="AK8" s="30" t="str">
        <f t="shared" ref="AK8:AK30" si="6">IF($AD8="","",IF($AD8&gt;=3.33,IF($AD8&lt;3.83,AK$7,""),""))</f>
        <v/>
      </c>
      <c r="AL8" s="30" t="str">
        <f t="shared" ref="AL8:AL30" si="7">IF($AD8="","",IF($AD8&gt;=3.83,IF($AD8&lt;4.33,AL$7,""),""))</f>
        <v/>
      </c>
      <c r="AM8" s="30" t="str">
        <f t="shared" ref="AM8:AM30" si="8">IF($AD8="","",IF($AD8&gt;=4.33,IF($AD8&lt;4.83,AM$7,""),""))</f>
        <v/>
      </c>
      <c r="AN8" s="30" t="str">
        <f t="shared" ref="AN8:AN30" si="9">IF($AD8="","",IF($AD8&gt;=4.83,IF($AD8&lt;5.33,AN$7,""),""))</f>
        <v/>
      </c>
      <c r="AO8" s="30" t="str">
        <f t="shared" ref="AO8:AO30" si="10">IF($AD8="","",IF($AD8&gt;=5.33,IF($AD8&lt;5.83,AO$7,""),""))</f>
        <v/>
      </c>
      <c r="AP8" s="30" t="str">
        <f t="shared" ref="AP8:AP30" si="11">IF($AD8="","",IF($AD8&gt;=5.83,IF($AD8&lt;6.33,AP$7,""),""))</f>
        <v/>
      </c>
      <c r="AQ8" s="30" t="str">
        <f t="shared" ref="AQ8:AQ30" si="12">IF($AD8="","",IF($AD8&gt;=6.33,IF($AD8&lt;6.83,AQ$7,""),""))</f>
        <v/>
      </c>
      <c r="AR8" s="30" t="str">
        <f t="shared" ref="AR8:AR30" si="13">IF($AD8="","",IF($AD8&gt;=6.83,IF($AD8&lt;7.33,AR$7,""),""))</f>
        <v/>
      </c>
      <c r="AS8" s="30" t="str">
        <f t="shared" ref="AS8:AS30" si="14">IF($AD8="","",IF($AD8&gt;=7.33,IF($AD8&lt;7.83,AS$7,""),""))</f>
        <v/>
      </c>
      <c r="AT8" s="30" t="str">
        <f t="shared" ref="AT8:AT30" si="15">IF($AD8="","",IF($AD8&gt;=7.83,IF($AD8&lt;8.33,AT$7,""),""))</f>
        <v/>
      </c>
      <c r="AU8" s="30" t="str">
        <f t="shared" ref="AU8:AU30" si="16">IF($AD8="","",IF($AD8&gt;=8.33,IF($AD8&lt;8.83,AU$7,""),""))</f>
        <v/>
      </c>
      <c r="AV8" s="30" t="str">
        <f t="shared" ref="AV8:AV30" si="17">IF($AD8="","",IF($AD8&gt;=8.83,IF($AD8&lt;9.33,AV$7,""),""))</f>
        <v/>
      </c>
      <c r="AW8" s="30" t="str">
        <f t="shared" ref="AW8:AW30" si="18">IF($AD8="","",IF($AD8&gt;=9.33,IF($AD8&lt;9.83,AW$7,""),""))</f>
        <v/>
      </c>
      <c r="AX8" s="30" t="str">
        <f t="shared" ref="AX8:AX30" si="19">IF($AD8="","",IF($AD8&gt;=9.83,IF($AD8&lt;10.33,AX$7,""),""))</f>
        <v/>
      </c>
      <c r="AY8" s="30">
        <f t="shared" ref="AY8:AY30" si="20">SUM(AE8:AX8)</f>
        <v>0</v>
      </c>
      <c r="BD8" s="29" t="str">
        <f t="shared" ref="BD8:BD30" si="21">IF(Q8="","",(ROUNDDOWN(Q8/100,0)-ROUNDDOWN(O8/100,0))+(RIGHT(Q8,2)-RIGHT(O8,2))/60)</f>
        <v/>
      </c>
      <c r="BE8" s="30" t="str">
        <f t="shared" ref="BE8:BE30" si="22">IF($BD8="","",IF($BD8&gt;0,IF($BD8&lt;0.83,BE$7,""),""))</f>
        <v/>
      </c>
      <c r="BF8" s="30" t="str">
        <f t="shared" ref="BF8:BF30" si="23">IF($BD8="","",IF($BD8&gt;=0.83,IF($BD8&lt;1.33,BF$7,""),""))</f>
        <v/>
      </c>
      <c r="BG8" s="30" t="str">
        <f t="shared" ref="BG8:BG30" si="24">IF($BD8="","",IF($BD8&gt;=1.33,IF($BD8&lt;1.83,BG$7,""),""))</f>
        <v/>
      </c>
      <c r="BH8" s="30" t="str">
        <f t="shared" ref="BH8:BH30" si="25">IF($BD8="","",IF($BD8&gt;=1.83,IF($BD8&lt;2.33,BH$7,""),""))</f>
        <v/>
      </c>
      <c r="BI8" s="30" t="str">
        <f t="shared" ref="BI8:BI30" si="26">IF($BD8="","",IF($BD8&gt;=2.33,IF($BD8&lt;2.83,BI$7,""),""))</f>
        <v/>
      </c>
      <c r="BJ8" s="30" t="str">
        <f t="shared" ref="BJ8:BJ30" si="27">IF($BD8="","",IF($BD8&gt;=2.83,IF($BD8&lt;3.33,BJ$7,""),""))</f>
        <v/>
      </c>
      <c r="BK8" s="30" t="str">
        <f t="shared" ref="BK8:BK30" si="28">IF($BD8="","",IF($BD8&gt;=3.33,IF($BD8&lt;3.83,BK$7,""),""))</f>
        <v/>
      </c>
      <c r="BL8" s="30" t="str">
        <f t="shared" ref="BL8:BL30" si="29">IF($BD8="","",IF($BD8&gt;=3.83,IF($BD8&lt;4.33,BL$7,""),""))</f>
        <v/>
      </c>
      <c r="BM8" s="30" t="str">
        <f t="shared" ref="BM8:BM30" si="30">IF($BD8="","",IF($BD8&gt;=4.33,IF($BD8&lt;4.83,BM$7,""),""))</f>
        <v/>
      </c>
      <c r="BN8" s="30" t="str">
        <f t="shared" ref="BN8:BN30" si="31">IF($BD8="","",IF($BD8&gt;=4.83,IF($BD8&lt;5.33,BN$7,""),""))</f>
        <v/>
      </c>
      <c r="BO8" s="30" t="str">
        <f t="shared" ref="BO8:BO30" si="32">IF($BD8="","",IF($BD8&gt;=5.33,IF($BD8&lt;5.83,BO$7,""),""))</f>
        <v/>
      </c>
      <c r="BP8" s="30" t="str">
        <f t="shared" ref="BP8:BP30" si="33">IF($BD8="","",IF($BD8&gt;=5.83,IF($BD8&lt;6.33,BP$7,""),""))</f>
        <v/>
      </c>
      <c r="BQ8" s="30" t="str">
        <f t="shared" ref="BQ8:BQ30" si="34">IF($BD8="","",IF($BD8&gt;=6.33,IF($BD8&lt;6.83,BQ$7,""),""))</f>
        <v/>
      </c>
      <c r="BR8" s="30" t="str">
        <f t="shared" ref="BR8:BR30" si="35">IF($BD8="","",IF($BD8&gt;=6.83,IF($BD8&lt;7.33,BR$7,""),""))</f>
        <v/>
      </c>
      <c r="BS8" s="30" t="str">
        <f t="shared" ref="BS8:BS30" si="36">IF($BD8="","",IF($BD8&gt;=7.33,IF($BD8&lt;7.83,BS$7,""),""))</f>
        <v/>
      </c>
      <c r="BT8" s="30" t="str">
        <f t="shared" ref="BT8:BT30" si="37">IF($BD8="","",IF($BD8&gt;=7.83,IF($BD8&lt;8.33,BT$7,""),""))</f>
        <v/>
      </c>
      <c r="BU8" s="30" t="str">
        <f t="shared" ref="BU8:BU30" si="38">IF($BD8="","",IF($BD8&gt;=8.33,IF($BD8&lt;8.83,BU$7,""),""))</f>
        <v/>
      </c>
      <c r="BV8" s="30" t="str">
        <f t="shared" ref="BV8:BV30" si="39">IF($BD8="","",IF($BD8&gt;=8.83,IF($BD8&lt;9.33,BV$7,""),""))</f>
        <v/>
      </c>
      <c r="BW8" s="30" t="str">
        <f t="shared" ref="BW8:BW30" si="40">IF($BD8="","",IF($BD8&gt;=9.33,IF($BD8&lt;9.83,BW$7,""),""))</f>
        <v/>
      </c>
      <c r="BX8" s="30" t="str">
        <f t="shared" ref="BX8:BX30" si="41">IF($BD8="","",IF($BD8&gt;=9.83,IF($BD8&lt;10.33,BX$7,""),""))</f>
        <v/>
      </c>
      <c r="BY8" s="30">
        <f t="shared" ref="BY8:BY30" si="42">SUM(BE8:BX8)</f>
        <v>0</v>
      </c>
    </row>
    <row r="9" spans="1:77" ht="27" customHeight="1">
      <c r="A9" s="45"/>
      <c r="B9" s="48"/>
      <c r="C9" s="325"/>
      <c r="D9" s="326"/>
      <c r="E9" s="327"/>
      <c r="F9" s="325"/>
      <c r="G9" s="326"/>
      <c r="H9" s="327"/>
      <c r="I9" s="40" t="str">
        <f t="shared" ref="I9:I30" si="43">IF(C9="","",IF(C9&lt;1000,LEFT(C9,1)&amp;":"&amp;RIGHT(C9,2),LEFT(C9,2)&amp;":"&amp;RIGHT(C9,2)))</f>
        <v/>
      </c>
      <c r="J9" s="40" t="str">
        <f t="shared" ref="J9:J30" si="44">IF(F9="","",IF(F9&lt;1000,LEFT(F9,1)&amp;":"&amp;RIGHT(F9,2),LEFT(F9,2)&amp;":"&amp;RIGHT(F9,2)))</f>
        <v/>
      </c>
      <c r="K9" s="40" t="str">
        <f t="shared" ref="K9:K30" si="45">IF(C9= "","",IF(F9="","",IF(C9&gt;F9,"×",J9-I9)))</f>
        <v/>
      </c>
      <c r="L9" s="328" t="str">
        <f t="shared" ref="L9:L30" si="46">IF(K9 = "","",IF(K9="×","",IF(K9 &gt; TIME(8,0,0),0.75,IF(K9 &gt; TIME(4,0,0),0.5,0.25))))</f>
        <v/>
      </c>
      <c r="M9" s="329"/>
      <c r="N9" s="330"/>
      <c r="O9" s="335"/>
      <c r="P9" s="336"/>
      <c r="Q9" s="335"/>
      <c r="R9" s="336"/>
      <c r="S9" s="49"/>
      <c r="T9" s="49"/>
      <c r="U9" s="332"/>
      <c r="V9" s="334"/>
      <c r="W9" s="335"/>
      <c r="X9" s="337"/>
      <c r="Y9" s="337"/>
      <c r="Z9" s="336"/>
      <c r="AD9" s="29" t="str">
        <f>IF(H9="","",(ROUNDDOWN(H9/100,0)-ROUNDDOWN(#REF!/100,0))+(RIGHT(H9,2)-RIGHT(#REF!,2))/60)</f>
        <v/>
      </c>
      <c r="AE9" s="30" t="str">
        <f t="shared" si="0"/>
        <v/>
      </c>
      <c r="AF9" s="30" t="str">
        <f t="shared" si="1"/>
        <v/>
      </c>
      <c r="AG9" s="30" t="str">
        <f t="shared" si="2"/>
        <v/>
      </c>
      <c r="AH9" s="30" t="str">
        <f t="shared" si="3"/>
        <v/>
      </c>
      <c r="AI9" s="30" t="str">
        <f t="shared" si="4"/>
        <v/>
      </c>
      <c r="AJ9" s="30" t="str">
        <f t="shared" si="5"/>
        <v/>
      </c>
      <c r="AK9" s="30" t="str">
        <f t="shared" si="6"/>
        <v/>
      </c>
      <c r="AL9" s="30" t="str">
        <f t="shared" si="7"/>
        <v/>
      </c>
      <c r="AM9" s="30" t="str">
        <f t="shared" si="8"/>
        <v/>
      </c>
      <c r="AN9" s="30" t="str">
        <f t="shared" si="9"/>
        <v/>
      </c>
      <c r="AO9" s="30" t="str">
        <f t="shared" si="10"/>
        <v/>
      </c>
      <c r="AP9" s="30" t="str">
        <f t="shared" si="11"/>
        <v/>
      </c>
      <c r="AQ9" s="30" t="str">
        <f t="shared" si="12"/>
        <v/>
      </c>
      <c r="AR9" s="30" t="str">
        <f t="shared" si="13"/>
        <v/>
      </c>
      <c r="AS9" s="30" t="str">
        <f t="shared" si="14"/>
        <v/>
      </c>
      <c r="AT9" s="30" t="str">
        <f t="shared" si="15"/>
        <v/>
      </c>
      <c r="AU9" s="30" t="str">
        <f t="shared" si="16"/>
        <v/>
      </c>
      <c r="AV9" s="30" t="str">
        <f t="shared" si="17"/>
        <v/>
      </c>
      <c r="AW9" s="30" t="str">
        <f t="shared" si="18"/>
        <v/>
      </c>
      <c r="AX9" s="30" t="str">
        <f t="shared" si="19"/>
        <v/>
      </c>
      <c r="AY9" s="30">
        <f t="shared" si="20"/>
        <v>0</v>
      </c>
      <c r="BD9" s="29" t="str">
        <f t="shared" si="21"/>
        <v/>
      </c>
      <c r="BE9" s="30" t="str">
        <f t="shared" si="22"/>
        <v/>
      </c>
      <c r="BF9" s="30" t="str">
        <f t="shared" si="23"/>
        <v/>
      </c>
      <c r="BG9" s="30" t="str">
        <f t="shared" si="24"/>
        <v/>
      </c>
      <c r="BH9" s="30" t="str">
        <f t="shared" si="25"/>
        <v/>
      </c>
      <c r="BI9" s="30" t="str">
        <f t="shared" si="26"/>
        <v/>
      </c>
      <c r="BJ9" s="30" t="str">
        <f t="shared" si="27"/>
        <v/>
      </c>
      <c r="BK9" s="30" t="str">
        <f t="shared" si="28"/>
        <v/>
      </c>
      <c r="BL9" s="30" t="str">
        <f t="shared" si="29"/>
        <v/>
      </c>
      <c r="BM9" s="30" t="str">
        <f t="shared" si="30"/>
        <v/>
      </c>
      <c r="BN9" s="30" t="str">
        <f t="shared" si="31"/>
        <v/>
      </c>
      <c r="BO9" s="30" t="str">
        <f t="shared" si="32"/>
        <v/>
      </c>
      <c r="BP9" s="30" t="str">
        <f t="shared" si="33"/>
        <v/>
      </c>
      <c r="BQ9" s="30" t="str">
        <f t="shared" si="34"/>
        <v/>
      </c>
      <c r="BR9" s="30" t="str">
        <f t="shared" si="35"/>
        <v/>
      </c>
      <c r="BS9" s="30" t="str">
        <f t="shared" si="36"/>
        <v/>
      </c>
      <c r="BT9" s="30" t="str">
        <f t="shared" si="37"/>
        <v/>
      </c>
      <c r="BU9" s="30" t="str">
        <f t="shared" si="38"/>
        <v/>
      </c>
      <c r="BV9" s="30" t="str">
        <f t="shared" si="39"/>
        <v/>
      </c>
      <c r="BW9" s="30" t="str">
        <f t="shared" si="40"/>
        <v/>
      </c>
      <c r="BX9" s="30" t="str">
        <f t="shared" si="41"/>
        <v/>
      </c>
      <c r="BY9" s="30">
        <f t="shared" si="42"/>
        <v>0</v>
      </c>
    </row>
    <row r="10" spans="1:77" ht="27" customHeight="1">
      <c r="A10" s="45"/>
      <c r="B10" s="48"/>
      <c r="C10" s="325"/>
      <c r="D10" s="326"/>
      <c r="E10" s="327"/>
      <c r="F10" s="325"/>
      <c r="G10" s="326"/>
      <c r="H10" s="327"/>
      <c r="I10" s="40" t="str">
        <f t="shared" si="43"/>
        <v/>
      </c>
      <c r="J10" s="40" t="str">
        <f t="shared" si="44"/>
        <v/>
      </c>
      <c r="K10" s="40" t="str">
        <f t="shared" si="45"/>
        <v/>
      </c>
      <c r="L10" s="328" t="str">
        <f t="shared" si="46"/>
        <v/>
      </c>
      <c r="M10" s="329"/>
      <c r="N10" s="330"/>
      <c r="O10" s="335"/>
      <c r="P10" s="336"/>
      <c r="Q10" s="335"/>
      <c r="R10" s="336"/>
      <c r="S10" s="49"/>
      <c r="T10" s="49"/>
      <c r="U10" s="332"/>
      <c r="V10" s="334"/>
      <c r="W10" s="335"/>
      <c r="X10" s="337"/>
      <c r="Y10" s="337"/>
      <c r="Z10" s="336"/>
      <c r="AD10" s="29" t="str">
        <f>IF(H10="","",(ROUNDDOWN(H10/100,0)-ROUNDDOWN(#REF!/100,0))+(RIGHT(H10,2)-RIGHT(#REF!,2))/60)</f>
        <v/>
      </c>
      <c r="AE10" s="30" t="str">
        <f t="shared" si="0"/>
        <v/>
      </c>
      <c r="AF10" s="30" t="str">
        <f t="shared" si="1"/>
        <v/>
      </c>
      <c r="AG10" s="30" t="str">
        <f t="shared" si="2"/>
        <v/>
      </c>
      <c r="AH10" s="30" t="str">
        <f t="shared" si="3"/>
        <v/>
      </c>
      <c r="AI10" s="30" t="str">
        <f t="shared" si="4"/>
        <v/>
      </c>
      <c r="AJ10" s="30" t="str">
        <f t="shared" si="5"/>
        <v/>
      </c>
      <c r="AK10" s="30" t="str">
        <f t="shared" si="6"/>
        <v/>
      </c>
      <c r="AL10" s="30" t="str">
        <f t="shared" si="7"/>
        <v/>
      </c>
      <c r="AM10" s="30" t="str">
        <f t="shared" si="8"/>
        <v/>
      </c>
      <c r="AN10" s="30" t="str">
        <f t="shared" si="9"/>
        <v/>
      </c>
      <c r="AO10" s="30" t="str">
        <f t="shared" si="10"/>
        <v/>
      </c>
      <c r="AP10" s="30" t="str">
        <f t="shared" si="11"/>
        <v/>
      </c>
      <c r="AQ10" s="30" t="str">
        <f t="shared" si="12"/>
        <v/>
      </c>
      <c r="AR10" s="30" t="str">
        <f t="shared" si="13"/>
        <v/>
      </c>
      <c r="AS10" s="30" t="str">
        <f t="shared" si="14"/>
        <v/>
      </c>
      <c r="AT10" s="30" t="str">
        <f t="shared" si="15"/>
        <v/>
      </c>
      <c r="AU10" s="30" t="str">
        <f t="shared" si="16"/>
        <v/>
      </c>
      <c r="AV10" s="30" t="str">
        <f t="shared" si="17"/>
        <v/>
      </c>
      <c r="AW10" s="30" t="str">
        <f t="shared" si="18"/>
        <v/>
      </c>
      <c r="AX10" s="30" t="str">
        <f t="shared" si="19"/>
        <v/>
      </c>
      <c r="AY10" s="30">
        <f t="shared" si="20"/>
        <v>0</v>
      </c>
      <c r="BD10" s="29" t="str">
        <f t="shared" si="21"/>
        <v/>
      </c>
      <c r="BE10" s="30" t="str">
        <f t="shared" si="22"/>
        <v/>
      </c>
      <c r="BF10" s="30" t="str">
        <f t="shared" si="23"/>
        <v/>
      </c>
      <c r="BG10" s="30" t="str">
        <f t="shared" si="24"/>
        <v/>
      </c>
      <c r="BH10" s="30" t="str">
        <f t="shared" si="25"/>
        <v/>
      </c>
      <c r="BI10" s="30" t="str">
        <f t="shared" si="26"/>
        <v/>
      </c>
      <c r="BJ10" s="30" t="str">
        <f t="shared" si="27"/>
        <v/>
      </c>
      <c r="BK10" s="30" t="str">
        <f t="shared" si="28"/>
        <v/>
      </c>
      <c r="BL10" s="30" t="str">
        <f t="shared" si="29"/>
        <v/>
      </c>
      <c r="BM10" s="30" t="str">
        <f t="shared" si="30"/>
        <v/>
      </c>
      <c r="BN10" s="30" t="str">
        <f t="shared" si="31"/>
        <v/>
      </c>
      <c r="BO10" s="30" t="str">
        <f t="shared" si="32"/>
        <v/>
      </c>
      <c r="BP10" s="30" t="str">
        <f t="shared" si="33"/>
        <v/>
      </c>
      <c r="BQ10" s="30" t="str">
        <f t="shared" si="34"/>
        <v/>
      </c>
      <c r="BR10" s="30" t="str">
        <f t="shared" si="35"/>
        <v/>
      </c>
      <c r="BS10" s="30" t="str">
        <f t="shared" si="36"/>
        <v/>
      </c>
      <c r="BT10" s="30" t="str">
        <f t="shared" si="37"/>
        <v/>
      </c>
      <c r="BU10" s="30" t="str">
        <f t="shared" si="38"/>
        <v/>
      </c>
      <c r="BV10" s="30" t="str">
        <f t="shared" si="39"/>
        <v/>
      </c>
      <c r="BW10" s="30" t="str">
        <f t="shared" si="40"/>
        <v/>
      </c>
      <c r="BX10" s="30" t="str">
        <f t="shared" si="41"/>
        <v/>
      </c>
      <c r="BY10" s="30">
        <f t="shared" si="42"/>
        <v>0</v>
      </c>
    </row>
    <row r="11" spans="1:77" ht="27" customHeight="1">
      <c r="A11" s="45"/>
      <c r="B11" s="48"/>
      <c r="C11" s="325"/>
      <c r="D11" s="326"/>
      <c r="E11" s="327"/>
      <c r="F11" s="325"/>
      <c r="G11" s="326"/>
      <c r="H11" s="327"/>
      <c r="I11" s="40" t="str">
        <f t="shared" si="43"/>
        <v/>
      </c>
      <c r="J11" s="40" t="str">
        <f t="shared" si="44"/>
        <v/>
      </c>
      <c r="K11" s="40" t="str">
        <f t="shared" si="45"/>
        <v/>
      </c>
      <c r="L11" s="328" t="str">
        <f t="shared" si="46"/>
        <v/>
      </c>
      <c r="M11" s="329"/>
      <c r="N11" s="330"/>
      <c r="O11" s="335"/>
      <c r="P11" s="336"/>
      <c r="Q11" s="335"/>
      <c r="R11" s="336"/>
      <c r="S11" s="49"/>
      <c r="T11" s="49"/>
      <c r="U11" s="332"/>
      <c r="V11" s="334"/>
      <c r="W11" s="335"/>
      <c r="X11" s="337"/>
      <c r="Y11" s="337"/>
      <c r="Z11" s="336"/>
      <c r="AD11" s="29" t="str">
        <f>IF(H11="","",(ROUNDDOWN(H11/100,0)-ROUNDDOWN(#REF!/100,0))+(RIGHT(H11,2)-RIGHT(#REF!,2))/60)</f>
        <v/>
      </c>
      <c r="AE11" s="30" t="str">
        <f t="shared" si="0"/>
        <v/>
      </c>
      <c r="AF11" s="30" t="str">
        <f t="shared" si="1"/>
        <v/>
      </c>
      <c r="AG11" s="30" t="str">
        <f t="shared" si="2"/>
        <v/>
      </c>
      <c r="AH11" s="30" t="str">
        <f t="shared" si="3"/>
        <v/>
      </c>
      <c r="AI11" s="30" t="str">
        <f t="shared" si="4"/>
        <v/>
      </c>
      <c r="AJ11" s="30" t="str">
        <f t="shared" si="5"/>
        <v/>
      </c>
      <c r="AK11" s="30" t="str">
        <f t="shared" si="6"/>
        <v/>
      </c>
      <c r="AL11" s="30" t="str">
        <f t="shared" si="7"/>
        <v/>
      </c>
      <c r="AM11" s="30" t="str">
        <f t="shared" si="8"/>
        <v/>
      </c>
      <c r="AN11" s="30" t="str">
        <f t="shared" si="9"/>
        <v/>
      </c>
      <c r="AO11" s="30" t="str">
        <f t="shared" si="10"/>
        <v/>
      </c>
      <c r="AP11" s="30" t="str">
        <f t="shared" si="11"/>
        <v/>
      </c>
      <c r="AQ11" s="30" t="str">
        <f t="shared" si="12"/>
        <v/>
      </c>
      <c r="AR11" s="30" t="str">
        <f t="shared" si="13"/>
        <v/>
      </c>
      <c r="AS11" s="30" t="str">
        <f t="shared" si="14"/>
        <v/>
      </c>
      <c r="AT11" s="30" t="str">
        <f t="shared" si="15"/>
        <v/>
      </c>
      <c r="AU11" s="30" t="str">
        <f t="shared" si="16"/>
        <v/>
      </c>
      <c r="AV11" s="30" t="str">
        <f t="shared" si="17"/>
        <v/>
      </c>
      <c r="AW11" s="30" t="str">
        <f t="shared" si="18"/>
        <v/>
      </c>
      <c r="AX11" s="30" t="str">
        <f t="shared" si="19"/>
        <v/>
      </c>
      <c r="AY11" s="30">
        <f t="shared" si="20"/>
        <v>0</v>
      </c>
      <c r="BD11" s="29" t="str">
        <f t="shared" si="21"/>
        <v/>
      </c>
      <c r="BE11" s="30" t="str">
        <f t="shared" si="22"/>
        <v/>
      </c>
      <c r="BF11" s="30" t="str">
        <f t="shared" si="23"/>
        <v/>
      </c>
      <c r="BG11" s="30" t="str">
        <f t="shared" si="24"/>
        <v/>
      </c>
      <c r="BH11" s="30" t="str">
        <f t="shared" si="25"/>
        <v/>
      </c>
      <c r="BI11" s="30" t="str">
        <f t="shared" si="26"/>
        <v/>
      </c>
      <c r="BJ11" s="30" t="str">
        <f t="shared" si="27"/>
        <v/>
      </c>
      <c r="BK11" s="30" t="str">
        <f t="shared" si="28"/>
        <v/>
      </c>
      <c r="BL11" s="30" t="str">
        <f t="shared" si="29"/>
        <v/>
      </c>
      <c r="BM11" s="30" t="str">
        <f t="shared" si="30"/>
        <v/>
      </c>
      <c r="BN11" s="30" t="str">
        <f t="shared" si="31"/>
        <v/>
      </c>
      <c r="BO11" s="30" t="str">
        <f t="shared" si="32"/>
        <v/>
      </c>
      <c r="BP11" s="30" t="str">
        <f t="shared" si="33"/>
        <v/>
      </c>
      <c r="BQ11" s="30" t="str">
        <f t="shared" si="34"/>
        <v/>
      </c>
      <c r="BR11" s="30" t="str">
        <f t="shared" si="35"/>
        <v/>
      </c>
      <c r="BS11" s="30" t="str">
        <f t="shared" si="36"/>
        <v/>
      </c>
      <c r="BT11" s="30" t="str">
        <f t="shared" si="37"/>
        <v/>
      </c>
      <c r="BU11" s="30" t="str">
        <f t="shared" si="38"/>
        <v/>
      </c>
      <c r="BV11" s="30" t="str">
        <f t="shared" si="39"/>
        <v/>
      </c>
      <c r="BW11" s="30" t="str">
        <f t="shared" si="40"/>
        <v/>
      </c>
      <c r="BX11" s="30" t="str">
        <f t="shared" si="41"/>
        <v/>
      </c>
      <c r="BY11" s="30">
        <f t="shared" si="42"/>
        <v>0</v>
      </c>
    </row>
    <row r="12" spans="1:77" ht="27" customHeight="1">
      <c r="A12" s="45"/>
      <c r="B12" s="48"/>
      <c r="C12" s="325"/>
      <c r="D12" s="326"/>
      <c r="E12" s="327"/>
      <c r="F12" s="325"/>
      <c r="G12" s="326"/>
      <c r="H12" s="327"/>
      <c r="I12" s="40" t="str">
        <f t="shared" si="43"/>
        <v/>
      </c>
      <c r="J12" s="40" t="str">
        <f t="shared" si="44"/>
        <v/>
      </c>
      <c r="K12" s="40" t="str">
        <f t="shared" si="45"/>
        <v/>
      </c>
      <c r="L12" s="328" t="str">
        <f t="shared" si="46"/>
        <v/>
      </c>
      <c r="M12" s="329"/>
      <c r="N12" s="330"/>
      <c r="O12" s="335"/>
      <c r="P12" s="336"/>
      <c r="Q12" s="335"/>
      <c r="R12" s="336"/>
      <c r="S12" s="49"/>
      <c r="T12" s="49"/>
      <c r="U12" s="332"/>
      <c r="V12" s="334"/>
      <c r="W12" s="335"/>
      <c r="X12" s="337"/>
      <c r="Y12" s="337"/>
      <c r="Z12" s="336"/>
      <c r="AD12" s="29" t="str">
        <f>IF(H12="","",(ROUNDDOWN(H12/100,0)-ROUNDDOWN(#REF!/100,0))+(RIGHT(H12,2)-RIGHT(#REF!,2))/60)</f>
        <v/>
      </c>
      <c r="AE12" s="30" t="str">
        <f t="shared" si="0"/>
        <v/>
      </c>
      <c r="AF12" s="30" t="str">
        <f t="shared" si="1"/>
        <v/>
      </c>
      <c r="AG12" s="30" t="str">
        <f t="shared" si="2"/>
        <v/>
      </c>
      <c r="AH12" s="30" t="str">
        <f t="shared" si="3"/>
        <v/>
      </c>
      <c r="AI12" s="30" t="str">
        <f t="shared" si="4"/>
        <v/>
      </c>
      <c r="AJ12" s="30" t="str">
        <f t="shared" si="5"/>
        <v/>
      </c>
      <c r="AK12" s="30" t="str">
        <f t="shared" si="6"/>
        <v/>
      </c>
      <c r="AL12" s="30" t="str">
        <f t="shared" si="7"/>
        <v/>
      </c>
      <c r="AM12" s="30" t="str">
        <f t="shared" si="8"/>
        <v/>
      </c>
      <c r="AN12" s="30" t="str">
        <f t="shared" si="9"/>
        <v/>
      </c>
      <c r="AO12" s="30" t="str">
        <f t="shared" si="10"/>
        <v/>
      </c>
      <c r="AP12" s="30" t="str">
        <f t="shared" si="11"/>
        <v/>
      </c>
      <c r="AQ12" s="30" t="str">
        <f t="shared" si="12"/>
        <v/>
      </c>
      <c r="AR12" s="30" t="str">
        <f t="shared" si="13"/>
        <v/>
      </c>
      <c r="AS12" s="30" t="str">
        <f t="shared" si="14"/>
        <v/>
      </c>
      <c r="AT12" s="30" t="str">
        <f t="shared" si="15"/>
        <v/>
      </c>
      <c r="AU12" s="30" t="str">
        <f t="shared" si="16"/>
        <v/>
      </c>
      <c r="AV12" s="30" t="str">
        <f t="shared" si="17"/>
        <v/>
      </c>
      <c r="AW12" s="30" t="str">
        <f t="shared" si="18"/>
        <v/>
      </c>
      <c r="AX12" s="30" t="str">
        <f t="shared" si="19"/>
        <v/>
      </c>
      <c r="AY12" s="30">
        <f t="shared" si="20"/>
        <v>0</v>
      </c>
      <c r="BD12" s="29" t="str">
        <f t="shared" si="21"/>
        <v/>
      </c>
      <c r="BE12" s="30" t="str">
        <f t="shared" si="22"/>
        <v/>
      </c>
      <c r="BF12" s="30" t="str">
        <f t="shared" si="23"/>
        <v/>
      </c>
      <c r="BG12" s="30" t="str">
        <f t="shared" si="24"/>
        <v/>
      </c>
      <c r="BH12" s="30" t="str">
        <f t="shared" si="25"/>
        <v/>
      </c>
      <c r="BI12" s="30" t="str">
        <f t="shared" si="26"/>
        <v/>
      </c>
      <c r="BJ12" s="30" t="str">
        <f t="shared" si="27"/>
        <v/>
      </c>
      <c r="BK12" s="30" t="str">
        <f t="shared" si="28"/>
        <v/>
      </c>
      <c r="BL12" s="30" t="str">
        <f t="shared" si="29"/>
        <v/>
      </c>
      <c r="BM12" s="30" t="str">
        <f t="shared" si="30"/>
        <v/>
      </c>
      <c r="BN12" s="30" t="str">
        <f t="shared" si="31"/>
        <v/>
      </c>
      <c r="BO12" s="30" t="str">
        <f t="shared" si="32"/>
        <v/>
      </c>
      <c r="BP12" s="30" t="str">
        <f t="shared" si="33"/>
        <v/>
      </c>
      <c r="BQ12" s="30" t="str">
        <f t="shared" si="34"/>
        <v/>
      </c>
      <c r="BR12" s="30" t="str">
        <f t="shared" si="35"/>
        <v/>
      </c>
      <c r="BS12" s="30" t="str">
        <f t="shared" si="36"/>
        <v/>
      </c>
      <c r="BT12" s="30" t="str">
        <f t="shared" si="37"/>
        <v/>
      </c>
      <c r="BU12" s="30" t="str">
        <f t="shared" si="38"/>
        <v/>
      </c>
      <c r="BV12" s="30" t="str">
        <f t="shared" si="39"/>
        <v/>
      </c>
      <c r="BW12" s="30" t="str">
        <f t="shared" si="40"/>
        <v/>
      </c>
      <c r="BX12" s="30" t="str">
        <f t="shared" si="41"/>
        <v/>
      </c>
      <c r="BY12" s="30">
        <f t="shared" si="42"/>
        <v>0</v>
      </c>
    </row>
    <row r="13" spans="1:77" ht="27" customHeight="1">
      <c r="A13" s="45"/>
      <c r="B13" s="48"/>
      <c r="C13" s="325"/>
      <c r="D13" s="326"/>
      <c r="E13" s="327"/>
      <c r="F13" s="325"/>
      <c r="G13" s="326"/>
      <c r="H13" s="327"/>
      <c r="I13" s="40" t="str">
        <f t="shared" si="43"/>
        <v/>
      </c>
      <c r="J13" s="40" t="str">
        <f t="shared" si="44"/>
        <v/>
      </c>
      <c r="K13" s="40" t="str">
        <f t="shared" si="45"/>
        <v/>
      </c>
      <c r="L13" s="328" t="str">
        <f t="shared" si="46"/>
        <v/>
      </c>
      <c r="M13" s="329"/>
      <c r="N13" s="330"/>
      <c r="O13" s="335"/>
      <c r="P13" s="336"/>
      <c r="Q13" s="335"/>
      <c r="R13" s="336"/>
      <c r="S13" s="49"/>
      <c r="T13" s="49"/>
      <c r="U13" s="332"/>
      <c r="V13" s="334"/>
      <c r="W13" s="335"/>
      <c r="X13" s="337"/>
      <c r="Y13" s="337"/>
      <c r="Z13" s="336"/>
      <c r="AD13" s="29" t="str">
        <f>IF(H13="","",(ROUNDDOWN(H13/100,0)-ROUNDDOWN(#REF!/100,0))+(RIGHT(H13,2)-RIGHT(#REF!,2))/60)</f>
        <v/>
      </c>
      <c r="AE13" s="30" t="str">
        <f t="shared" si="0"/>
        <v/>
      </c>
      <c r="AF13" s="30" t="str">
        <f t="shared" si="1"/>
        <v/>
      </c>
      <c r="AG13" s="30" t="str">
        <f t="shared" si="2"/>
        <v/>
      </c>
      <c r="AH13" s="30" t="str">
        <f t="shared" si="3"/>
        <v/>
      </c>
      <c r="AI13" s="30" t="str">
        <f t="shared" si="4"/>
        <v/>
      </c>
      <c r="AJ13" s="30" t="str">
        <f t="shared" si="5"/>
        <v/>
      </c>
      <c r="AK13" s="30" t="str">
        <f t="shared" si="6"/>
        <v/>
      </c>
      <c r="AL13" s="30" t="str">
        <f t="shared" si="7"/>
        <v/>
      </c>
      <c r="AM13" s="30" t="str">
        <f t="shared" si="8"/>
        <v/>
      </c>
      <c r="AN13" s="30" t="str">
        <f t="shared" si="9"/>
        <v/>
      </c>
      <c r="AO13" s="30" t="str">
        <f t="shared" si="10"/>
        <v/>
      </c>
      <c r="AP13" s="30" t="str">
        <f t="shared" si="11"/>
        <v/>
      </c>
      <c r="AQ13" s="30" t="str">
        <f t="shared" si="12"/>
        <v/>
      </c>
      <c r="AR13" s="30" t="str">
        <f t="shared" si="13"/>
        <v/>
      </c>
      <c r="AS13" s="30" t="str">
        <f t="shared" si="14"/>
        <v/>
      </c>
      <c r="AT13" s="30" t="str">
        <f t="shared" si="15"/>
        <v/>
      </c>
      <c r="AU13" s="30" t="str">
        <f t="shared" si="16"/>
        <v/>
      </c>
      <c r="AV13" s="30" t="str">
        <f t="shared" si="17"/>
        <v/>
      </c>
      <c r="AW13" s="30" t="str">
        <f t="shared" si="18"/>
        <v/>
      </c>
      <c r="AX13" s="30" t="str">
        <f t="shared" si="19"/>
        <v/>
      </c>
      <c r="AY13" s="30">
        <f t="shared" si="20"/>
        <v>0</v>
      </c>
      <c r="BD13" s="29" t="str">
        <f t="shared" si="21"/>
        <v/>
      </c>
      <c r="BE13" s="30" t="str">
        <f t="shared" si="22"/>
        <v/>
      </c>
      <c r="BF13" s="30" t="str">
        <f t="shared" si="23"/>
        <v/>
      </c>
      <c r="BG13" s="30" t="str">
        <f t="shared" si="24"/>
        <v/>
      </c>
      <c r="BH13" s="30" t="str">
        <f t="shared" si="25"/>
        <v/>
      </c>
      <c r="BI13" s="30" t="str">
        <f t="shared" si="26"/>
        <v/>
      </c>
      <c r="BJ13" s="30" t="str">
        <f t="shared" si="27"/>
        <v/>
      </c>
      <c r="BK13" s="30" t="str">
        <f t="shared" si="28"/>
        <v/>
      </c>
      <c r="BL13" s="30" t="str">
        <f t="shared" si="29"/>
        <v/>
      </c>
      <c r="BM13" s="30" t="str">
        <f t="shared" si="30"/>
        <v/>
      </c>
      <c r="BN13" s="30" t="str">
        <f t="shared" si="31"/>
        <v/>
      </c>
      <c r="BO13" s="30" t="str">
        <f t="shared" si="32"/>
        <v/>
      </c>
      <c r="BP13" s="30" t="str">
        <f t="shared" si="33"/>
        <v/>
      </c>
      <c r="BQ13" s="30" t="str">
        <f t="shared" si="34"/>
        <v/>
      </c>
      <c r="BR13" s="30" t="str">
        <f t="shared" si="35"/>
        <v/>
      </c>
      <c r="BS13" s="30" t="str">
        <f t="shared" si="36"/>
        <v/>
      </c>
      <c r="BT13" s="30" t="str">
        <f t="shared" si="37"/>
        <v/>
      </c>
      <c r="BU13" s="30" t="str">
        <f t="shared" si="38"/>
        <v/>
      </c>
      <c r="BV13" s="30" t="str">
        <f t="shared" si="39"/>
        <v/>
      </c>
      <c r="BW13" s="30" t="str">
        <f t="shared" si="40"/>
        <v/>
      </c>
      <c r="BX13" s="30" t="str">
        <f t="shared" si="41"/>
        <v/>
      </c>
      <c r="BY13" s="30">
        <f t="shared" si="42"/>
        <v>0</v>
      </c>
    </row>
    <row r="14" spans="1:77" ht="27" customHeight="1">
      <c r="A14" s="45"/>
      <c r="B14" s="48"/>
      <c r="C14" s="325"/>
      <c r="D14" s="326"/>
      <c r="E14" s="327"/>
      <c r="F14" s="325"/>
      <c r="G14" s="326"/>
      <c r="H14" s="327"/>
      <c r="I14" s="40" t="str">
        <f t="shared" si="43"/>
        <v/>
      </c>
      <c r="J14" s="40" t="str">
        <f t="shared" si="44"/>
        <v/>
      </c>
      <c r="K14" s="40" t="str">
        <f t="shared" si="45"/>
        <v/>
      </c>
      <c r="L14" s="328" t="str">
        <f t="shared" si="46"/>
        <v/>
      </c>
      <c r="M14" s="329"/>
      <c r="N14" s="330"/>
      <c r="O14" s="335"/>
      <c r="P14" s="336"/>
      <c r="Q14" s="335"/>
      <c r="R14" s="336"/>
      <c r="S14" s="49"/>
      <c r="T14" s="49"/>
      <c r="U14" s="332"/>
      <c r="V14" s="334"/>
      <c r="W14" s="335"/>
      <c r="X14" s="337"/>
      <c r="Y14" s="337"/>
      <c r="Z14" s="336"/>
      <c r="AD14" s="29" t="str">
        <f>IF(H14="","",(ROUNDDOWN(H14/100,0)-ROUNDDOWN(#REF!/100,0))+(RIGHT(H14,2)-RIGHT(#REF!,2))/60)</f>
        <v/>
      </c>
      <c r="AE14" s="30" t="str">
        <f t="shared" si="0"/>
        <v/>
      </c>
      <c r="AF14" s="30" t="str">
        <f t="shared" si="1"/>
        <v/>
      </c>
      <c r="AG14" s="30" t="str">
        <f t="shared" si="2"/>
        <v/>
      </c>
      <c r="AH14" s="30" t="str">
        <f t="shared" si="3"/>
        <v/>
      </c>
      <c r="AI14" s="30" t="str">
        <f t="shared" si="4"/>
        <v/>
      </c>
      <c r="AJ14" s="30" t="str">
        <f t="shared" si="5"/>
        <v/>
      </c>
      <c r="AK14" s="30" t="str">
        <f t="shared" si="6"/>
        <v/>
      </c>
      <c r="AL14" s="30" t="str">
        <f t="shared" si="7"/>
        <v/>
      </c>
      <c r="AM14" s="30" t="str">
        <f t="shared" si="8"/>
        <v/>
      </c>
      <c r="AN14" s="30" t="str">
        <f t="shared" si="9"/>
        <v/>
      </c>
      <c r="AO14" s="30" t="str">
        <f t="shared" si="10"/>
        <v/>
      </c>
      <c r="AP14" s="30" t="str">
        <f t="shared" si="11"/>
        <v/>
      </c>
      <c r="AQ14" s="30" t="str">
        <f t="shared" si="12"/>
        <v/>
      </c>
      <c r="AR14" s="30" t="str">
        <f t="shared" si="13"/>
        <v/>
      </c>
      <c r="AS14" s="30" t="str">
        <f t="shared" si="14"/>
        <v/>
      </c>
      <c r="AT14" s="30" t="str">
        <f t="shared" si="15"/>
        <v/>
      </c>
      <c r="AU14" s="30" t="str">
        <f t="shared" si="16"/>
        <v/>
      </c>
      <c r="AV14" s="30" t="str">
        <f t="shared" si="17"/>
        <v/>
      </c>
      <c r="AW14" s="30" t="str">
        <f t="shared" si="18"/>
        <v/>
      </c>
      <c r="AX14" s="30" t="str">
        <f t="shared" si="19"/>
        <v/>
      </c>
      <c r="AY14" s="30">
        <f t="shared" si="20"/>
        <v>0</v>
      </c>
      <c r="BD14" s="29" t="str">
        <f t="shared" si="21"/>
        <v/>
      </c>
      <c r="BE14" s="30" t="str">
        <f t="shared" si="22"/>
        <v/>
      </c>
      <c r="BF14" s="30" t="str">
        <f t="shared" si="23"/>
        <v/>
      </c>
      <c r="BG14" s="30" t="str">
        <f t="shared" si="24"/>
        <v/>
      </c>
      <c r="BH14" s="30" t="str">
        <f t="shared" si="25"/>
        <v/>
      </c>
      <c r="BI14" s="30" t="str">
        <f t="shared" si="26"/>
        <v/>
      </c>
      <c r="BJ14" s="30" t="str">
        <f t="shared" si="27"/>
        <v/>
      </c>
      <c r="BK14" s="30" t="str">
        <f t="shared" si="28"/>
        <v/>
      </c>
      <c r="BL14" s="30" t="str">
        <f t="shared" si="29"/>
        <v/>
      </c>
      <c r="BM14" s="30" t="str">
        <f t="shared" si="30"/>
        <v/>
      </c>
      <c r="BN14" s="30" t="str">
        <f t="shared" si="31"/>
        <v/>
      </c>
      <c r="BO14" s="30" t="str">
        <f t="shared" si="32"/>
        <v/>
      </c>
      <c r="BP14" s="30" t="str">
        <f t="shared" si="33"/>
        <v/>
      </c>
      <c r="BQ14" s="30" t="str">
        <f t="shared" si="34"/>
        <v/>
      </c>
      <c r="BR14" s="30" t="str">
        <f t="shared" si="35"/>
        <v/>
      </c>
      <c r="BS14" s="30" t="str">
        <f t="shared" si="36"/>
        <v/>
      </c>
      <c r="BT14" s="30" t="str">
        <f t="shared" si="37"/>
        <v/>
      </c>
      <c r="BU14" s="30" t="str">
        <f t="shared" si="38"/>
        <v/>
      </c>
      <c r="BV14" s="30" t="str">
        <f t="shared" si="39"/>
        <v/>
      </c>
      <c r="BW14" s="30" t="str">
        <f t="shared" si="40"/>
        <v/>
      </c>
      <c r="BX14" s="30" t="str">
        <f t="shared" si="41"/>
        <v/>
      </c>
      <c r="BY14" s="30">
        <f t="shared" si="42"/>
        <v>0</v>
      </c>
    </row>
    <row r="15" spans="1:77" ht="27" customHeight="1">
      <c r="A15" s="45"/>
      <c r="B15" s="48"/>
      <c r="C15" s="325"/>
      <c r="D15" s="326"/>
      <c r="E15" s="327"/>
      <c r="F15" s="325"/>
      <c r="G15" s="326"/>
      <c r="H15" s="327"/>
      <c r="I15" s="40" t="str">
        <f t="shared" si="43"/>
        <v/>
      </c>
      <c r="J15" s="40" t="str">
        <f t="shared" si="44"/>
        <v/>
      </c>
      <c r="K15" s="40" t="str">
        <f t="shared" si="45"/>
        <v/>
      </c>
      <c r="L15" s="328" t="str">
        <f t="shared" si="46"/>
        <v/>
      </c>
      <c r="M15" s="329"/>
      <c r="N15" s="330"/>
      <c r="O15" s="335"/>
      <c r="P15" s="336"/>
      <c r="Q15" s="335"/>
      <c r="R15" s="336"/>
      <c r="S15" s="49"/>
      <c r="T15" s="49"/>
      <c r="U15" s="332"/>
      <c r="V15" s="334"/>
      <c r="W15" s="335"/>
      <c r="X15" s="337"/>
      <c r="Y15" s="337"/>
      <c r="Z15" s="336"/>
      <c r="AD15" s="29" t="str">
        <f>IF(H15="","",(ROUNDDOWN(H15/100,0)-ROUNDDOWN(#REF!/100,0))+(RIGHT(H15,2)-RIGHT(#REF!,2))/60)</f>
        <v/>
      </c>
      <c r="AE15" s="30" t="str">
        <f t="shared" si="0"/>
        <v/>
      </c>
      <c r="AF15" s="30" t="str">
        <f t="shared" si="1"/>
        <v/>
      </c>
      <c r="AG15" s="30" t="str">
        <f t="shared" si="2"/>
        <v/>
      </c>
      <c r="AH15" s="30" t="str">
        <f t="shared" si="3"/>
        <v/>
      </c>
      <c r="AI15" s="30" t="str">
        <f t="shared" si="4"/>
        <v/>
      </c>
      <c r="AJ15" s="30" t="str">
        <f t="shared" si="5"/>
        <v/>
      </c>
      <c r="AK15" s="30" t="str">
        <f t="shared" si="6"/>
        <v/>
      </c>
      <c r="AL15" s="30" t="str">
        <f t="shared" si="7"/>
        <v/>
      </c>
      <c r="AM15" s="30" t="str">
        <f t="shared" si="8"/>
        <v/>
      </c>
      <c r="AN15" s="30" t="str">
        <f t="shared" si="9"/>
        <v/>
      </c>
      <c r="AO15" s="30" t="str">
        <f t="shared" si="10"/>
        <v/>
      </c>
      <c r="AP15" s="30" t="str">
        <f t="shared" si="11"/>
        <v/>
      </c>
      <c r="AQ15" s="30" t="str">
        <f t="shared" si="12"/>
        <v/>
      </c>
      <c r="AR15" s="30" t="str">
        <f t="shared" si="13"/>
        <v/>
      </c>
      <c r="AS15" s="30" t="str">
        <f t="shared" si="14"/>
        <v/>
      </c>
      <c r="AT15" s="30" t="str">
        <f t="shared" si="15"/>
        <v/>
      </c>
      <c r="AU15" s="30" t="str">
        <f t="shared" si="16"/>
        <v/>
      </c>
      <c r="AV15" s="30" t="str">
        <f t="shared" si="17"/>
        <v/>
      </c>
      <c r="AW15" s="30" t="str">
        <f t="shared" si="18"/>
        <v/>
      </c>
      <c r="AX15" s="30" t="str">
        <f t="shared" si="19"/>
        <v/>
      </c>
      <c r="AY15" s="30">
        <f t="shared" si="20"/>
        <v>0</v>
      </c>
      <c r="BD15" s="29" t="str">
        <f t="shared" si="21"/>
        <v/>
      </c>
      <c r="BE15" s="30" t="str">
        <f t="shared" si="22"/>
        <v/>
      </c>
      <c r="BF15" s="30" t="str">
        <f t="shared" si="23"/>
        <v/>
      </c>
      <c r="BG15" s="30" t="str">
        <f t="shared" si="24"/>
        <v/>
      </c>
      <c r="BH15" s="30" t="str">
        <f t="shared" si="25"/>
        <v/>
      </c>
      <c r="BI15" s="30" t="str">
        <f t="shared" si="26"/>
        <v/>
      </c>
      <c r="BJ15" s="30" t="str">
        <f t="shared" si="27"/>
        <v/>
      </c>
      <c r="BK15" s="30" t="str">
        <f t="shared" si="28"/>
        <v/>
      </c>
      <c r="BL15" s="30" t="str">
        <f t="shared" si="29"/>
        <v/>
      </c>
      <c r="BM15" s="30" t="str">
        <f t="shared" si="30"/>
        <v/>
      </c>
      <c r="BN15" s="30" t="str">
        <f t="shared" si="31"/>
        <v/>
      </c>
      <c r="BO15" s="30" t="str">
        <f t="shared" si="32"/>
        <v/>
      </c>
      <c r="BP15" s="30" t="str">
        <f t="shared" si="33"/>
        <v/>
      </c>
      <c r="BQ15" s="30" t="str">
        <f t="shared" si="34"/>
        <v/>
      </c>
      <c r="BR15" s="30" t="str">
        <f t="shared" si="35"/>
        <v/>
      </c>
      <c r="BS15" s="30" t="str">
        <f t="shared" si="36"/>
        <v/>
      </c>
      <c r="BT15" s="30" t="str">
        <f t="shared" si="37"/>
        <v/>
      </c>
      <c r="BU15" s="30" t="str">
        <f t="shared" si="38"/>
        <v/>
      </c>
      <c r="BV15" s="30" t="str">
        <f t="shared" si="39"/>
        <v/>
      </c>
      <c r="BW15" s="30" t="str">
        <f t="shared" si="40"/>
        <v/>
      </c>
      <c r="BX15" s="30" t="str">
        <f t="shared" si="41"/>
        <v/>
      </c>
      <c r="BY15" s="30">
        <f t="shared" si="42"/>
        <v>0</v>
      </c>
    </row>
    <row r="16" spans="1:77" ht="27" customHeight="1">
      <c r="A16" s="45"/>
      <c r="B16" s="48"/>
      <c r="C16" s="325"/>
      <c r="D16" s="326"/>
      <c r="E16" s="327"/>
      <c r="F16" s="325"/>
      <c r="G16" s="326"/>
      <c r="H16" s="327"/>
      <c r="I16" s="40" t="str">
        <f t="shared" si="43"/>
        <v/>
      </c>
      <c r="J16" s="40" t="str">
        <f t="shared" si="44"/>
        <v/>
      </c>
      <c r="K16" s="40" t="str">
        <f t="shared" si="45"/>
        <v/>
      </c>
      <c r="L16" s="328" t="str">
        <f t="shared" si="46"/>
        <v/>
      </c>
      <c r="M16" s="329"/>
      <c r="N16" s="330"/>
      <c r="O16" s="335"/>
      <c r="P16" s="336"/>
      <c r="Q16" s="335"/>
      <c r="R16" s="336"/>
      <c r="S16" s="49"/>
      <c r="T16" s="49"/>
      <c r="U16" s="332"/>
      <c r="V16" s="334"/>
      <c r="W16" s="335"/>
      <c r="X16" s="337"/>
      <c r="Y16" s="337"/>
      <c r="Z16" s="336"/>
      <c r="AD16" s="29" t="str">
        <f>IF(H16="","",(ROUNDDOWN(H16/100,0)-ROUNDDOWN(#REF!/100,0))+(RIGHT(H16,2)-RIGHT(#REF!,2))/60)</f>
        <v/>
      </c>
      <c r="AE16" s="30" t="str">
        <f t="shared" si="0"/>
        <v/>
      </c>
      <c r="AF16" s="30" t="str">
        <f t="shared" si="1"/>
        <v/>
      </c>
      <c r="AG16" s="30" t="str">
        <f t="shared" si="2"/>
        <v/>
      </c>
      <c r="AH16" s="30" t="str">
        <f t="shared" si="3"/>
        <v/>
      </c>
      <c r="AI16" s="30" t="str">
        <f t="shared" si="4"/>
        <v/>
      </c>
      <c r="AJ16" s="30" t="str">
        <f t="shared" si="5"/>
        <v/>
      </c>
      <c r="AK16" s="30" t="str">
        <f t="shared" si="6"/>
        <v/>
      </c>
      <c r="AL16" s="30" t="str">
        <f t="shared" si="7"/>
        <v/>
      </c>
      <c r="AM16" s="30" t="str">
        <f t="shared" si="8"/>
        <v/>
      </c>
      <c r="AN16" s="30" t="str">
        <f t="shared" si="9"/>
        <v/>
      </c>
      <c r="AO16" s="30" t="str">
        <f t="shared" si="10"/>
        <v/>
      </c>
      <c r="AP16" s="30" t="str">
        <f t="shared" si="11"/>
        <v/>
      </c>
      <c r="AQ16" s="30" t="str">
        <f t="shared" si="12"/>
        <v/>
      </c>
      <c r="AR16" s="30" t="str">
        <f t="shared" si="13"/>
        <v/>
      </c>
      <c r="AS16" s="30" t="str">
        <f t="shared" si="14"/>
        <v/>
      </c>
      <c r="AT16" s="30" t="str">
        <f t="shared" si="15"/>
        <v/>
      </c>
      <c r="AU16" s="30" t="str">
        <f t="shared" si="16"/>
        <v/>
      </c>
      <c r="AV16" s="30" t="str">
        <f t="shared" si="17"/>
        <v/>
      </c>
      <c r="AW16" s="30" t="str">
        <f t="shared" si="18"/>
        <v/>
      </c>
      <c r="AX16" s="30" t="str">
        <f t="shared" si="19"/>
        <v/>
      </c>
      <c r="AY16" s="30">
        <f t="shared" si="20"/>
        <v>0</v>
      </c>
      <c r="BD16" s="29" t="str">
        <f t="shared" si="21"/>
        <v/>
      </c>
      <c r="BE16" s="30" t="str">
        <f t="shared" si="22"/>
        <v/>
      </c>
      <c r="BF16" s="30" t="str">
        <f t="shared" si="23"/>
        <v/>
      </c>
      <c r="BG16" s="30" t="str">
        <f t="shared" si="24"/>
        <v/>
      </c>
      <c r="BH16" s="30" t="str">
        <f t="shared" si="25"/>
        <v/>
      </c>
      <c r="BI16" s="30" t="str">
        <f t="shared" si="26"/>
        <v/>
      </c>
      <c r="BJ16" s="30" t="str">
        <f t="shared" si="27"/>
        <v/>
      </c>
      <c r="BK16" s="30" t="str">
        <f t="shared" si="28"/>
        <v/>
      </c>
      <c r="BL16" s="30" t="str">
        <f t="shared" si="29"/>
        <v/>
      </c>
      <c r="BM16" s="30" t="str">
        <f t="shared" si="30"/>
        <v/>
      </c>
      <c r="BN16" s="30" t="str">
        <f t="shared" si="31"/>
        <v/>
      </c>
      <c r="BO16" s="30" t="str">
        <f t="shared" si="32"/>
        <v/>
      </c>
      <c r="BP16" s="30" t="str">
        <f t="shared" si="33"/>
        <v/>
      </c>
      <c r="BQ16" s="30" t="str">
        <f t="shared" si="34"/>
        <v/>
      </c>
      <c r="BR16" s="30" t="str">
        <f t="shared" si="35"/>
        <v/>
      </c>
      <c r="BS16" s="30" t="str">
        <f t="shared" si="36"/>
        <v/>
      </c>
      <c r="BT16" s="30" t="str">
        <f t="shared" si="37"/>
        <v/>
      </c>
      <c r="BU16" s="30" t="str">
        <f t="shared" si="38"/>
        <v/>
      </c>
      <c r="BV16" s="30" t="str">
        <f t="shared" si="39"/>
        <v/>
      </c>
      <c r="BW16" s="30" t="str">
        <f t="shared" si="40"/>
        <v/>
      </c>
      <c r="BX16" s="30" t="str">
        <f t="shared" si="41"/>
        <v/>
      </c>
      <c r="BY16" s="30">
        <f t="shared" si="42"/>
        <v>0</v>
      </c>
    </row>
    <row r="17" spans="1:77" ht="27" customHeight="1">
      <c r="A17" s="45"/>
      <c r="B17" s="48"/>
      <c r="C17" s="325"/>
      <c r="D17" s="326"/>
      <c r="E17" s="327"/>
      <c r="F17" s="325"/>
      <c r="G17" s="326"/>
      <c r="H17" s="327"/>
      <c r="I17" s="40" t="str">
        <f t="shared" si="43"/>
        <v/>
      </c>
      <c r="J17" s="40" t="str">
        <f t="shared" si="44"/>
        <v/>
      </c>
      <c r="K17" s="40" t="str">
        <f t="shared" si="45"/>
        <v/>
      </c>
      <c r="L17" s="328" t="str">
        <f t="shared" si="46"/>
        <v/>
      </c>
      <c r="M17" s="329"/>
      <c r="N17" s="330"/>
      <c r="O17" s="335"/>
      <c r="P17" s="336"/>
      <c r="Q17" s="335"/>
      <c r="R17" s="336"/>
      <c r="S17" s="49"/>
      <c r="T17" s="49"/>
      <c r="U17" s="332"/>
      <c r="V17" s="334"/>
      <c r="W17" s="335"/>
      <c r="X17" s="337"/>
      <c r="Y17" s="337"/>
      <c r="Z17" s="336"/>
      <c r="AD17" s="29" t="str">
        <f>IF(H17="","",(ROUNDDOWN(H17/100,0)-ROUNDDOWN(#REF!/100,0))+(RIGHT(H17,2)-RIGHT(#REF!,2))/60)</f>
        <v/>
      </c>
      <c r="AE17" s="30" t="str">
        <f t="shared" si="0"/>
        <v/>
      </c>
      <c r="AF17" s="30" t="str">
        <f t="shared" si="1"/>
        <v/>
      </c>
      <c r="AG17" s="30" t="str">
        <f t="shared" si="2"/>
        <v/>
      </c>
      <c r="AH17" s="30" t="str">
        <f t="shared" si="3"/>
        <v/>
      </c>
      <c r="AI17" s="30" t="str">
        <f t="shared" si="4"/>
        <v/>
      </c>
      <c r="AJ17" s="30" t="str">
        <f t="shared" si="5"/>
        <v/>
      </c>
      <c r="AK17" s="30" t="str">
        <f t="shared" si="6"/>
        <v/>
      </c>
      <c r="AL17" s="30" t="str">
        <f t="shared" si="7"/>
        <v/>
      </c>
      <c r="AM17" s="30" t="str">
        <f t="shared" si="8"/>
        <v/>
      </c>
      <c r="AN17" s="30" t="str">
        <f t="shared" si="9"/>
        <v/>
      </c>
      <c r="AO17" s="30" t="str">
        <f t="shared" si="10"/>
        <v/>
      </c>
      <c r="AP17" s="30" t="str">
        <f t="shared" si="11"/>
        <v/>
      </c>
      <c r="AQ17" s="30" t="str">
        <f t="shared" si="12"/>
        <v/>
      </c>
      <c r="AR17" s="30" t="str">
        <f t="shared" si="13"/>
        <v/>
      </c>
      <c r="AS17" s="30" t="str">
        <f t="shared" si="14"/>
        <v/>
      </c>
      <c r="AT17" s="30" t="str">
        <f t="shared" si="15"/>
        <v/>
      </c>
      <c r="AU17" s="30" t="str">
        <f t="shared" si="16"/>
        <v/>
      </c>
      <c r="AV17" s="30" t="str">
        <f t="shared" si="17"/>
        <v/>
      </c>
      <c r="AW17" s="30" t="str">
        <f t="shared" si="18"/>
        <v/>
      </c>
      <c r="AX17" s="30" t="str">
        <f t="shared" si="19"/>
        <v/>
      </c>
      <c r="AY17" s="30">
        <f t="shared" si="20"/>
        <v>0</v>
      </c>
      <c r="BD17" s="29" t="str">
        <f t="shared" si="21"/>
        <v/>
      </c>
      <c r="BE17" s="30" t="str">
        <f t="shared" si="22"/>
        <v/>
      </c>
      <c r="BF17" s="30" t="str">
        <f t="shared" si="23"/>
        <v/>
      </c>
      <c r="BG17" s="30" t="str">
        <f t="shared" si="24"/>
        <v/>
      </c>
      <c r="BH17" s="30" t="str">
        <f t="shared" si="25"/>
        <v/>
      </c>
      <c r="BI17" s="30" t="str">
        <f t="shared" si="26"/>
        <v/>
      </c>
      <c r="BJ17" s="30" t="str">
        <f t="shared" si="27"/>
        <v/>
      </c>
      <c r="BK17" s="30" t="str">
        <f t="shared" si="28"/>
        <v/>
      </c>
      <c r="BL17" s="30" t="str">
        <f t="shared" si="29"/>
        <v/>
      </c>
      <c r="BM17" s="30" t="str">
        <f t="shared" si="30"/>
        <v/>
      </c>
      <c r="BN17" s="30" t="str">
        <f t="shared" si="31"/>
        <v/>
      </c>
      <c r="BO17" s="30" t="str">
        <f t="shared" si="32"/>
        <v/>
      </c>
      <c r="BP17" s="30" t="str">
        <f t="shared" si="33"/>
        <v/>
      </c>
      <c r="BQ17" s="30" t="str">
        <f t="shared" si="34"/>
        <v/>
      </c>
      <c r="BR17" s="30" t="str">
        <f t="shared" si="35"/>
        <v/>
      </c>
      <c r="BS17" s="30" t="str">
        <f t="shared" si="36"/>
        <v/>
      </c>
      <c r="BT17" s="30" t="str">
        <f t="shared" si="37"/>
        <v/>
      </c>
      <c r="BU17" s="30" t="str">
        <f t="shared" si="38"/>
        <v/>
      </c>
      <c r="BV17" s="30" t="str">
        <f t="shared" si="39"/>
        <v/>
      </c>
      <c r="BW17" s="30" t="str">
        <f t="shared" si="40"/>
        <v/>
      </c>
      <c r="BX17" s="30" t="str">
        <f t="shared" si="41"/>
        <v/>
      </c>
      <c r="BY17" s="30">
        <f t="shared" si="42"/>
        <v>0</v>
      </c>
    </row>
    <row r="18" spans="1:77" ht="27" customHeight="1">
      <c r="A18" s="45"/>
      <c r="B18" s="48"/>
      <c r="C18" s="325"/>
      <c r="D18" s="326"/>
      <c r="E18" s="327"/>
      <c r="F18" s="325"/>
      <c r="G18" s="326"/>
      <c r="H18" s="327"/>
      <c r="I18" s="40" t="str">
        <f t="shared" si="43"/>
        <v/>
      </c>
      <c r="J18" s="40" t="str">
        <f t="shared" si="44"/>
        <v/>
      </c>
      <c r="K18" s="40" t="str">
        <f t="shared" si="45"/>
        <v/>
      </c>
      <c r="L18" s="328" t="str">
        <f t="shared" si="46"/>
        <v/>
      </c>
      <c r="M18" s="329"/>
      <c r="N18" s="330"/>
      <c r="O18" s="335"/>
      <c r="P18" s="336"/>
      <c r="Q18" s="335"/>
      <c r="R18" s="336"/>
      <c r="S18" s="49"/>
      <c r="T18" s="49"/>
      <c r="U18" s="332"/>
      <c r="V18" s="334"/>
      <c r="W18" s="335"/>
      <c r="X18" s="337"/>
      <c r="Y18" s="337"/>
      <c r="Z18" s="336"/>
      <c r="AD18" s="29" t="str">
        <f>IF(H18="","",(ROUNDDOWN(H18/100,0)-ROUNDDOWN(#REF!/100,0))+(RIGHT(H18,2)-RIGHT(#REF!,2))/60)</f>
        <v/>
      </c>
      <c r="AE18" s="30" t="str">
        <f t="shared" si="0"/>
        <v/>
      </c>
      <c r="AF18" s="30" t="str">
        <f t="shared" si="1"/>
        <v/>
      </c>
      <c r="AG18" s="30" t="str">
        <f t="shared" si="2"/>
        <v/>
      </c>
      <c r="AH18" s="30" t="str">
        <f t="shared" si="3"/>
        <v/>
      </c>
      <c r="AI18" s="30" t="str">
        <f t="shared" si="4"/>
        <v/>
      </c>
      <c r="AJ18" s="30" t="str">
        <f t="shared" si="5"/>
        <v/>
      </c>
      <c r="AK18" s="30" t="str">
        <f t="shared" si="6"/>
        <v/>
      </c>
      <c r="AL18" s="30" t="str">
        <f t="shared" si="7"/>
        <v/>
      </c>
      <c r="AM18" s="30" t="str">
        <f t="shared" si="8"/>
        <v/>
      </c>
      <c r="AN18" s="30" t="str">
        <f t="shared" si="9"/>
        <v/>
      </c>
      <c r="AO18" s="30" t="str">
        <f t="shared" si="10"/>
        <v/>
      </c>
      <c r="AP18" s="30" t="str">
        <f t="shared" si="11"/>
        <v/>
      </c>
      <c r="AQ18" s="30" t="str">
        <f t="shared" si="12"/>
        <v/>
      </c>
      <c r="AR18" s="30" t="str">
        <f t="shared" si="13"/>
        <v/>
      </c>
      <c r="AS18" s="30" t="str">
        <f t="shared" si="14"/>
        <v/>
      </c>
      <c r="AT18" s="30" t="str">
        <f t="shared" si="15"/>
        <v/>
      </c>
      <c r="AU18" s="30" t="str">
        <f t="shared" si="16"/>
        <v/>
      </c>
      <c r="AV18" s="30" t="str">
        <f t="shared" si="17"/>
        <v/>
      </c>
      <c r="AW18" s="30" t="str">
        <f t="shared" si="18"/>
        <v/>
      </c>
      <c r="AX18" s="30" t="str">
        <f t="shared" si="19"/>
        <v/>
      </c>
      <c r="AY18" s="30">
        <f t="shared" si="20"/>
        <v>0</v>
      </c>
      <c r="BD18" s="29" t="str">
        <f t="shared" si="21"/>
        <v/>
      </c>
      <c r="BE18" s="30" t="str">
        <f t="shared" si="22"/>
        <v/>
      </c>
      <c r="BF18" s="30" t="str">
        <f t="shared" si="23"/>
        <v/>
      </c>
      <c r="BG18" s="30" t="str">
        <f t="shared" si="24"/>
        <v/>
      </c>
      <c r="BH18" s="30" t="str">
        <f t="shared" si="25"/>
        <v/>
      </c>
      <c r="BI18" s="30" t="str">
        <f t="shared" si="26"/>
        <v/>
      </c>
      <c r="BJ18" s="30" t="str">
        <f t="shared" si="27"/>
        <v/>
      </c>
      <c r="BK18" s="30" t="str">
        <f t="shared" si="28"/>
        <v/>
      </c>
      <c r="BL18" s="30" t="str">
        <f t="shared" si="29"/>
        <v/>
      </c>
      <c r="BM18" s="30" t="str">
        <f t="shared" si="30"/>
        <v/>
      </c>
      <c r="BN18" s="30" t="str">
        <f t="shared" si="31"/>
        <v/>
      </c>
      <c r="BO18" s="30" t="str">
        <f t="shared" si="32"/>
        <v/>
      </c>
      <c r="BP18" s="30" t="str">
        <f t="shared" si="33"/>
        <v/>
      </c>
      <c r="BQ18" s="30" t="str">
        <f t="shared" si="34"/>
        <v/>
      </c>
      <c r="BR18" s="30" t="str">
        <f t="shared" si="35"/>
        <v/>
      </c>
      <c r="BS18" s="30" t="str">
        <f t="shared" si="36"/>
        <v/>
      </c>
      <c r="BT18" s="30" t="str">
        <f t="shared" si="37"/>
        <v/>
      </c>
      <c r="BU18" s="30" t="str">
        <f t="shared" si="38"/>
        <v/>
      </c>
      <c r="BV18" s="30" t="str">
        <f t="shared" si="39"/>
        <v/>
      </c>
      <c r="BW18" s="30" t="str">
        <f t="shared" si="40"/>
        <v/>
      </c>
      <c r="BX18" s="30" t="str">
        <f t="shared" si="41"/>
        <v/>
      </c>
      <c r="BY18" s="30">
        <f t="shared" si="42"/>
        <v>0</v>
      </c>
    </row>
    <row r="19" spans="1:77" ht="27" customHeight="1">
      <c r="A19" s="45"/>
      <c r="B19" s="48"/>
      <c r="C19" s="325"/>
      <c r="D19" s="326"/>
      <c r="E19" s="327"/>
      <c r="F19" s="325"/>
      <c r="G19" s="326"/>
      <c r="H19" s="327"/>
      <c r="I19" s="40" t="str">
        <f t="shared" si="43"/>
        <v/>
      </c>
      <c r="J19" s="40" t="str">
        <f t="shared" si="44"/>
        <v/>
      </c>
      <c r="K19" s="40" t="str">
        <f t="shared" si="45"/>
        <v/>
      </c>
      <c r="L19" s="328" t="str">
        <f t="shared" si="46"/>
        <v/>
      </c>
      <c r="M19" s="329"/>
      <c r="N19" s="330"/>
      <c r="O19" s="335"/>
      <c r="P19" s="336"/>
      <c r="Q19" s="335"/>
      <c r="R19" s="336"/>
      <c r="S19" s="49"/>
      <c r="T19" s="49"/>
      <c r="U19" s="332"/>
      <c r="V19" s="334"/>
      <c r="W19" s="335"/>
      <c r="X19" s="337"/>
      <c r="Y19" s="337"/>
      <c r="Z19" s="336"/>
      <c r="AD19" s="29" t="str">
        <f>IF(H19="","",(ROUNDDOWN(H19/100,0)-ROUNDDOWN(#REF!/100,0))+(RIGHT(H19,2)-RIGHT(#REF!,2))/60)</f>
        <v/>
      </c>
      <c r="AE19" s="30" t="str">
        <f t="shared" si="0"/>
        <v/>
      </c>
      <c r="AF19" s="30" t="str">
        <f t="shared" si="1"/>
        <v/>
      </c>
      <c r="AG19" s="30" t="str">
        <f t="shared" si="2"/>
        <v/>
      </c>
      <c r="AH19" s="30" t="str">
        <f t="shared" si="3"/>
        <v/>
      </c>
      <c r="AI19" s="30" t="str">
        <f t="shared" si="4"/>
        <v/>
      </c>
      <c r="AJ19" s="30" t="str">
        <f t="shared" si="5"/>
        <v/>
      </c>
      <c r="AK19" s="30" t="str">
        <f t="shared" si="6"/>
        <v/>
      </c>
      <c r="AL19" s="30" t="str">
        <f t="shared" si="7"/>
        <v/>
      </c>
      <c r="AM19" s="30" t="str">
        <f t="shared" si="8"/>
        <v/>
      </c>
      <c r="AN19" s="30" t="str">
        <f t="shared" si="9"/>
        <v/>
      </c>
      <c r="AO19" s="30" t="str">
        <f t="shared" si="10"/>
        <v/>
      </c>
      <c r="AP19" s="30" t="str">
        <f t="shared" si="11"/>
        <v/>
      </c>
      <c r="AQ19" s="30" t="str">
        <f t="shared" si="12"/>
        <v/>
      </c>
      <c r="AR19" s="30" t="str">
        <f t="shared" si="13"/>
        <v/>
      </c>
      <c r="AS19" s="30" t="str">
        <f t="shared" si="14"/>
        <v/>
      </c>
      <c r="AT19" s="30" t="str">
        <f t="shared" si="15"/>
        <v/>
      </c>
      <c r="AU19" s="30" t="str">
        <f t="shared" si="16"/>
        <v/>
      </c>
      <c r="AV19" s="30" t="str">
        <f t="shared" si="17"/>
        <v/>
      </c>
      <c r="AW19" s="30" t="str">
        <f t="shared" si="18"/>
        <v/>
      </c>
      <c r="AX19" s="30" t="str">
        <f t="shared" si="19"/>
        <v/>
      </c>
      <c r="AY19" s="30">
        <f t="shared" si="20"/>
        <v>0</v>
      </c>
      <c r="BD19" s="29" t="str">
        <f t="shared" si="21"/>
        <v/>
      </c>
      <c r="BE19" s="30" t="str">
        <f t="shared" si="22"/>
        <v/>
      </c>
      <c r="BF19" s="30" t="str">
        <f t="shared" si="23"/>
        <v/>
      </c>
      <c r="BG19" s="30" t="str">
        <f t="shared" si="24"/>
        <v/>
      </c>
      <c r="BH19" s="30" t="str">
        <f t="shared" si="25"/>
        <v/>
      </c>
      <c r="BI19" s="30" t="str">
        <f t="shared" si="26"/>
        <v/>
      </c>
      <c r="BJ19" s="30" t="str">
        <f t="shared" si="27"/>
        <v/>
      </c>
      <c r="BK19" s="30" t="str">
        <f t="shared" si="28"/>
        <v/>
      </c>
      <c r="BL19" s="30" t="str">
        <f t="shared" si="29"/>
        <v/>
      </c>
      <c r="BM19" s="30" t="str">
        <f t="shared" si="30"/>
        <v/>
      </c>
      <c r="BN19" s="30" t="str">
        <f t="shared" si="31"/>
        <v/>
      </c>
      <c r="BO19" s="30" t="str">
        <f t="shared" si="32"/>
        <v/>
      </c>
      <c r="BP19" s="30" t="str">
        <f t="shared" si="33"/>
        <v/>
      </c>
      <c r="BQ19" s="30" t="str">
        <f t="shared" si="34"/>
        <v/>
      </c>
      <c r="BR19" s="30" t="str">
        <f t="shared" si="35"/>
        <v/>
      </c>
      <c r="BS19" s="30" t="str">
        <f t="shared" si="36"/>
        <v/>
      </c>
      <c r="BT19" s="30" t="str">
        <f t="shared" si="37"/>
        <v/>
      </c>
      <c r="BU19" s="30" t="str">
        <f t="shared" si="38"/>
        <v/>
      </c>
      <c r="BV19" s="30" t="str">
        <f t="shared" si="39"/>
        <v/>
      </c>
      <c r="BW19" s="30" t="str">
        <f t="shared" si="40"/>
        <v/>
      </c>
      <c r="BX19" s="30" t="str">
        <f t="shared" si="41"/>
        <v/>
      </c>
      <c r="BY19" s="30">
        <f t="shared" si="42"/>
        <v>0</v>
      </c>
    </row>
    <row r="20" spans="1:77" ht="27" customHeight="1">
      <c r="A20" s="45"/>
      <c r="B20" s="48"/>
      <c r="C20" s="325"/>
      <c r="D20" s="326"/>
      <c r="E20" s="327"/>
      <c r="F20" s="325"/>
      <c r="G20" s="326"/>
      <c r="H20" s="327"/>
      <c r="I20" s="40" t="str">
        <f t="shared" si="43"/>
        <v/>
      </c>
      <c r="J20" s="40" t="str">
        <f t="shared" si="44"/>
        <v/>
      </c>
      <c r="K20" s="40" t="str">
        <f t="shared" si="45"/>
        <v/>
      </c>
      <c r="L20" s="328" t="str">
        <f t="shared" si="46"/>
        <v/>
      </c>
      <c r="M20" s="329"/>
      <c r="N20" s="330"/>
      <c r="O20" s="335"/>
      <c r="P20" s="336"/>
      <c r="Q20" s="335"/>
      <c r="R20" s="336"/>
      <c r="S20" s="49"/>
      <c r="T20" s="49"/>
      <c r="U20" s="332"/>
      <c r="V20" s="334"/>
      <c r="W20" s="335"/>
      <c r="X20" s="337"/>
      <c r="Y20" s="337"/>
      <c r="Z20" s="336"/>
      <c r="AD20" s="29" t="str">
        <f>IF(H20="","",(ROUNDDOWN(H20/100,0)-ROUNDDOWN(#REF!/100,0))+(RIGHT(H20,2)-RIGHT(#REF!,2))/60)</f>
        <v/>
      </c>
      <c r="AE20" s="30" t="str">
        <f t="shared" si="0"/>
        <v/>
      </c>
      <c r="AF20" s="30" t="str">
        <f t="shared" si="1"/>
        <v/>
      </c>
      <c r="AG20" s="30" t="str">
        <f t="shared" si="2"/>
        <v/>
      </c>
      <c r="AH20" s="30" t="str">
        <f t="shared" si="3"/>
        <v/>
      </c>
      <c r="AI20" s="30" t="str">
        <f t="shared" si="4"/>
        <v/>
      </c>
      <c r="AJ20" s="30" t="str">
        <f t="shared" si="5"/>
        <v/>
      </c>
      <c r="AK20" s="30" t="str">
        <f t="shared" si="6"/>
        <v/>
      </c>
      <c r="AL20" s="30" t="str">
        <f t="shared" si="7"/>
        <v/>
      </c>
      <c r="AM20" s="30" t="str">
        <f t="shared" si="8"/>
        <v/>
      </c>
      <c r="AN20" s="30" t="str">
        <f t="shared" si="9"/>
        <v/>
      </c>
      <c r="AO20" s="30" t="str">
        <f t="shared" si="10"/>
        <v/>
      </c>
      <c r="AP20" s="30" t="str">
        <f t="shared" si="11"/>
        <v/>
      </c>
      <c r="AQ20" s="30" t="str">
        <f t="shared" si="12"/>
        <v/>
      </c>
      <c r="AR20" s="30" t="str">
        <f t="shared" si="13"/>
        <v/>
      </c>
      <c r="AS20" s="30" t="str">
        <f t="shared" si="14"/>
        <v/>
      </c>
      <c r="AT20" s="30" t="str">
        <f t="shared" si="15"/>
        <v/>
      </c>
      <c r="AU20" s="30" t="str">
        <f t="shared" si="16"/>
        <v/>
      </c>
      <c r="AV20" s="30" t="str">
        <f t="shared" si="17"/>
        <v/>
      </c>
      <c r="AW20" s="30" t="str">
        <f t="shared" si="18"/>
        <v/>
      </c>
      <c r="AX20" s="30" t="str">
        <f t="shared" si="19"/>
        <v/>
      </c>
      <c r="AY20" s="30">
        <f t="shared" si="20"/>
        <v>0</v>
      </c>
      <c r="BD20" s="29" t="str">
        <f t="shared" si="21"/>
        <v/>
      </c>
      <c r="BE20" s="30" t="str">
        <f t="shared" si="22"/>
        <v/>
      </c>
      <c r="BF20" s="30" t="str">
        <f t="shared" si="23"/>
        <v/>
      </c>
      <c r="BG20" s="30" t="str">
        <f t="shared" si="24"/>
        <v/>
      </c>
      <c r="BH20" s="30" t="str">
        <f t="shared" si="25"/>
        <v/>
      </c>
      <c r="BI20" s="30" t="str">
        <f t="shared" si="26"/>
        <v/>
      </c>
      <c r="BJ20" s="30" t="str">
        <f t="shared" si="27"/>
        <v/>
      </c>
      <c r="BK20" s="30" t="str">
        <f t="shared" si="28"/>
        <v/>
      </c>
      <c r="BL20" s="30" t="str">
        <f t="shared" si="29"/>
        <v/>
      </c>
      <c r="BM20" s="30" t="str">
        <f t="shared" si="30"/>
        <v/>
      </c>
      <c r="BN20" s="30" t="str">
        <f t="shared" si="31"/>
        <v/>
      </c>
      <c r="BO20" s="30" t="str">
        <f t="shared" si="32"/>
        <v/>
      </c>
      <c r="BP20" s="30" t="str">
        <f t="shared" si="33"/>
        <v/>
      </c>
      <c r="BQ20" s="30" t="str">
        <f t="shared" si="34"/>
        <v/>
      </c>
      <c r="BR20" s="30" t="str">
        <f t="shared" si="35"/>
        <v/>
      </c>
      <c r="BS20" s="30" t="str">
        <f t="shared" si="36"/>
        <v/>
      </c>
      <c r="BT20" s="30" t="str">
        <f t="shared" si="37"/>
        <v/>
      </c>
      <c r="BU20" s="30" t="str">
        <f t="shared" si="38"/>
        <v/>
      </c>
      <c r="BV20" s="30" t="str">
        <f t="shared" si="39"/>
        <v/>
      </c>
      <c r="BW20" s="30" t="str">
        <f t="shared" si="40"/>
        <v/>
      </c>
      <c r="BX20" s="30" t="str">
        <f t="shared" si="41"/>
        <v/>
      </c>
      <c r="BY20" s="30">
        <f t="shared" si="42"/>
        <v>0</v>
      </c>
    </row>
    <row r="21" spans="1:77" ht="27" customHeight="1">
      <c r="A21" s="45"/>
      <c r="B21" s="48"/>
      <c r="C21" s="325"/>
      <c r="D21" s="326"/>
      <c r="E21" s="327"/>
      <c r="F21" s="325"/>
      <c r="G21" s="326"/>
      <c r="H21" s="327"/>
      <c r="I21" s="40" t="str">
        <f t="shared" si="43"/>
        <v/>
      </c>
      <c r="J21" s="40" t="str">
        <f t="shared" si="44"/>
        <v/>
      </c>
      <c r="K21" s="40" t="str">
        <f t="shared" si="45"/>
        <v/>
      </c>
      <c r="L21" s="328" t="str">
        <f t="shared" si="46"/>
        <v/>
      </c>
      <c r="M21" s="329"/>
      <c r="N21" s="330"/>
      <c r="O21" s="335"/>
      <c r="P21" s="336"/>
      <c r="Q21" s="335"/>
      <c r="R21" s="336"/>
      <c r="S21" s="49"/>
      <c r="T21" s="49"/>
      <c r="U21" s="332"/>
      <c r="V21" s="334"/>
      <c r="W21" s="335"/>
      <c r="X21" s="337"/>
      <c r="Y21" s="337"/>
      <c r="Z21" s="336"/>
      <c r="AD21" s="29" t="str">
        <f>IF(H21="","",(ROUNDDOWN(H21/100,0)-ROUNDDOWN(#REF!/100,0))+(RIGHT(H21,2)-RIGHT(#REF!,2))/60)</f>
        <v/>
      </c>
      <c r="AE21" s="30" t="str">
        <f t="shared" si="0"/>
        <v/>
      </c>
      <c r="AF21" s="30" t="str">
        <f t="shared" si="1"/>
        <v/>
      </c>
      <c r="AG21" s="30" t="str">
        <f t="shared" si="2"/>
        <v/>
      </c>
      <c r="AH21" s="30" t="str">
        <f t="shared" si="3"/>
        <v/>
      </c>
      <c r="AI21" s="30" t="str">
        <f t="shared" si="4"/>
        <v/>
      </c>
      <c r="AJ21" s="30" t="str">
        <f t="shared" si="5"/>
        <v/>
      </c>
      <c r="AK21" s="30" t="str">
        <f t="shared" si="6"/>
        <v/>
      </c>
      <c r="AL21" s="30" t="str">
        <f t="shared" si="7"/>
        <v/>
      </c>
      <c r="AM21" s="30" t="str">
        <f t="shared" si="8"/>
        <v/>
      </c>
      <c r="AN21" s="30" t="str">
        <f t="shared" si="9"/>
        <v/>
      </c>
      <c r="AO21" s="30" t="str">
        <f t="shared" si="10"/>
        <v/>
      </c>
      <c r="AP21" s="30" t="str">
        <f t="shared" si="11"/>
        <v/>
      </c>
      <c r="AQ21" s="30" t="str">
        <f t="shared" si="12"/>
        <v/>
      </c>
      <c r="AR21" s="30" t="str">
        <f t="shared" si="13"/>
        <v/>
      </c>
      <c r="AS21" s="30" t="str">
        <f t="shared" si="14"/>
        <v/>
      </c>
      <c r="AT21" s="30" t="str">
        <f t="shared" si="15"/>
        <v/>
      </c>
      <c r="AU21" s="30" t="str">
        <f t="shared" si="16"/>
        <v/>
      </c>
      <c r="AV21" s="30" t="str">
        <f t="shared" si="17"/>
        <v/>
      </c>
      <c r="AW21" s="30" t="str">
        <f t="shared" si="18"/>
        <v/>
      </c>
      <c r="AX21" s="30" t="str">
        <f t="shared" si="19"/>
        <v/>
      </c>
      <c r="AY21" s="30">
        <f t="shared" si="20"/>
        <v>0</v>
      </c>
      <c r="BD21" s="29" t="str">
        <f t="shared" si="21"/>
        <v/>
      </c>
      <c r="BE21" s="30" t="str">
        <f t="shared" si="22"/>
        <v/>
      </c>
      <c r="BF21" s="30" t="str">
        <f t="shared" si="23"/>
        <v/>
      </c>
      <c r="BG21" s="30" t="str">
        <f t="shared" si="24"/>
        <v/>
      </c>
      <c r="BH21" s="30" t="str">
        <f t="shared" si="25"/>
        <v/>
      </c>
      <c r="BI21" s="30" t="str">
        <f t="shared" si="26"/>
        <v/>
      </c>
      <c r="BJ21" s="30" t="str">
        <f t="shared" si="27"/>
        <v/>
      </c>
      <c r="BK21" s="30" t="str">
        <f t="shared" si="28"/>
        <v/>
      </c>
      <c r="BL21" s="30" t="str">
        <f t="shared" si="29"/>
        <v/>
      </c>
      <c r="BM21" s="30" t="str">
        <f t="shared" si="30"/>
        <v/>
      </c>
      <c r="BN21" s="30" t="str">
        <f t="shared" si="31"/>
        <v/>
      </c>
      <c r="BO21" s="30" t="str">
        <f t="shared" si="32"/>
        <v/>
      </c>
      <c r="BP21" s="30" t="str">
        <f t="shared" si="33"/>
        <v/>
      </c>
      <c r="BQ21" s="30" t="str">
        <f t="shared" si="34"/>
        <v/>
      </c>
      <c r="BR21" s="30" t="str">
        <f t="shared" si="35"/>
        <v/>
      </c>
      <c r="BS21" s="30" t="str">
        <f t="shared" si="36"/>
        <v/>
      </c>
      <c r="BT21" s="30" t="str">
        <f t="shared" si="37"/>
        <v/>
      </c>
      <c r="BU21" s="30" t="str">
        <f t="shared" si="38"/>
        <v/>
      </c>
      <c r="BV21" s="30" t="str">
        <f t="shared" si="39"/>
        <v/>
      </c>
      <c r="BW21" s="30" t="str">
        <f t="shared" si="40"/>
        <v/>
      </c>
      <c r="BX21" s="30" t="str">
        <f t="shared" si="41"/>
        <v/>
      </c>
      <c r="BY21" s="30">
        <f t="shared" si="42"/>
        <v>0</v>
      </c>
    </row>
    <row r="22" spans="1:77" ht="27" customHeight="1">
      <c r="A22" s="45"/>
      <c r="B22" s="48"/>
      <c r="C22" s="325"/>
      <c r="D22" s="326"/>
      <c r="E22" s="327"/>
      <c r="F22" s="325"/>
      <c r="G22" s="326"/>
      <c r="H22" s="327"/>
      <c r="I22" s="40" t="str">
        <f t="shared" si="43"/>
        <v/>
      </c>
      <c r="J22" s="40" t="str">
        <f t="shared" si="44"/>
        <v/>
      </c>
      <c r="K22" s="40" t="str">
        <f t="shared" si="45"/>
        <v/>
      </c>
      <c r="L22" s="328" t="str">
        <f t="shared" si="46"/>
        <v/>
      </c>
      <c r="M22" s="329"/>
      <c r="N22" s="330"/>
      <c r="O22" s="335"/>
      <c r="P22" s="336"/>
      <c r="Q22" s="335"/>
      <c r="R22" s="336"/>
      <c r="S22" s="49"/>
      <c r="T22" s="49"/>
      <c r="U22" s="332"/>
      <c r="V22" s="334"/>
      <c r="W22" s="335"/>
      <c r="X22" s="337"/>
      <c r="Y22" s="337"/>
      <c r="Z22" s="336"/>
      <c r="AD22" s="29" t="str">
        <f>IF(H22="","",(ROUNDDOWN(H22/100,0)-ROUNDDOWN(#REF!/100,0))+(RIGHT(H22,2)-RIGHT(#REF!,2))/60)</f>
        <v/>
      </c>
      <c r="AE22" s="30" t="str">
        <f t="shared" si="0"/>
        <v/>
      </c>
      <c r="AF22" s="30" t="str">
        <f t="shared" si="1"/>
        <v/>
      </c>
      <c r="AG22" s="30" t="str">
        <f t="shared" si="2"/>
        <v/>
      </c>
      <c r="AH22" s="30" t="str">
        <f t="shared" si="3"/>
        <v/>
      </c>
      <c r="AI22" s="30" t="str">
        <f t="shared" si="4"/>
        <v/>
      </c>
      <c r="AJ22" s="30" t="str">
        <f t="shared" si="5"/>
        <v/>
      </c>
      <c r="AK22" s="30" t="str">
        <f t="shared" si="6"/>
        <v/>
      </c>
      <c r="AL22" s="30" t="str">
        <f t="shared" si="7"/>
        <v/>
      </c>
      <c r="AM22" s="30" t="str">
        <f t="shared" si="8"/>
        <v/>
      </c>
      <c r="AN22" s="30" t="str">
        <f t="shared" si="9"/>
        <v/>
      </c>
      <c r="AO22" s="30" t="str">
        <f t="shared" si="10"/>
        <v/>
      </c>
      <c r="AP22" s="30" t="str">
        <f t="shared" si="11"/>
        <v/>
      </c>
      <c r="AQ22" s="30" t="str">
        <f t="shared" si="12"/>
        <v/>
      </c>
      <c r="AR22" s="30" t="str">
        <f t="shared" si="13"/>
        <v/>
      </c>
      <c r="AS22" s="30" t="str">
        <f t="shared" si="14"/>
        <v/>
      </c>
      <c r="AT22" s="30" t="str">
        <f t="shared" si="15"/>
        <v/>
      </c>
      <c r="AU22" s="30" t="str">
        <f t="shared" si="16"/>
        <v/>
      </c>
      <c r="AV22" s="30" t="str">
        <f t="shared" si="17"/>
        <v/>
      </c>
      <c r="AW22" s="30" t="str">
        <f t="shared" si="18"/>
        <v/>
      </c>
      <c r="AX22" s="30" t="str">
        <f t="shared" si="19"/>
        <v/>
      </c>
      <c r="AY22" s="30">
        <f t="shared" si="20"/>
        <v>0</v>
      </c>
      <c r="BD22" s="29" t="str">
        <f t="shared" si="21"/>
        <v/>
      </c>
      <c r="BE22" s="30" t="str">
        <f t="shared" si="22"/>
        <v/>
      </c>
      <c r="BF22" s="30" t="str">
        <f t="shared" si="23"/>
        <v/>
      </c>
      <c r="BG22" s="30" t="str">
        <f t="shared" si="24"/>
        <v/>
      </c>
      <c r="BH22" s="30" t="str">
        <f t="shared" si="25"/>
        <v/>
      </c>
      <c r="BI22" s="30" t="str">
        <f t="shared" si="26"/>
        <v/>
      </c>
      <c r="BJ22" s="30" t="str">
        <f t="shared" si="27"/>
        <v/>
      </c>
      <c r="BK22" s="30" t="str">
        <f t="shared" si="28"/>
        <v/>
      </c>
      <c r="BL22" s="30" t="str">
        <f t="shared" si="29"/>
        <v/>
      </c>
      <c r="BM22" s="30" t="str">
        <f t="shared" si="30"/>
        <v/>
      </c>
      <c r="BN22" s="30" t="str">
        <f t="shared" si="31"/>
        <v/>
      </c>
      <c r="BO22" s="30" t="str">
        <f t="shared" si="32"/>
        <v/>
      </c>
      <c r="BP22" s="30" t="str">
        <f t="shared" si="33"/>
        <v/>
      </c>
      <c r="BQ22" s="30" t="str">
        <f t="shared" si="34"/>
        <v/>
      </c>
      <c r="BR22" s="30" t="str">
        <f t="shared" si="35"/>
        <v/>
      </c>
      <c r="BS22" s="30" t="str">
        <f t="shared" si="36"/>
        <v/>
      </c>
      <c r="BT22" s="30" t="str">
        <f t="shared" si="37"/>
        <v/>
      </c>
      <c r="BU22" s="30" t="str">
        <f t="shared" si="38"/>
        <v/>
      </c>
      <c r="BV22" s="30" t="str">
        <f t="shared" si="39"/>
        <v/>
      </c>
      <c r="BW22" s="30" t="str">
        <f t="shared" si="40"/>
        <v/>
      </c>
      <c r="BX22" s="30" t="str">
        <f t="shared" si="41"/>
        <v/>
      </c>
      <c r="BY22" s="30">
        <f t="shared" si="42"/>
        <v>0</v>
      </c>
    </row>
    <row r="23" spans="1:77" ht="27" customHeight="1">
      <c r="A23" s="45"/>
      <c r="B23" s="48"/>
      <c r="C23" s="325"/>
      <c r="D23" s="326"/>
      <c r="E23" s="327"/>
      <c r="F23" s="325"/>
      <c r="G23" s="326"/>
      <c r="H23" s="327"/>
      <c r="I23" s="40" t="str">
        <f t="shared" si="43"/>
        <v/>
      </c>
      <c r="J23" s="40" t="str">
        <f t="shared" si="44"/>
        <v/>
      </c>
      <c r="K23" s="40" t="str">
        <f t="shared" si="45"/>
        <v/>
      </c>
      <c r="L23" s="328" t="str">
        <f t="shared" si="46"/>
        <v/>
      </c>
      <c r="M23" s="329"/>
      <c r="N23" s="330"/>
      <c r="O23" s="335"/>
      <c r="P23" s="336"/>
      <c r="Q23" s="335"/>
      <c r="R23" s="336"/>
      <c r="S23" s="49"/>
      <c r="T23" s="49"/>
      <c r="U23" s="332"/>
      <c r="V23" s="334"/>
      <c r="W23" s="335"/>
      <c r="X23" s="337"/>
      <c r="Y23" s="337"/>
      <c r="Z23" s="336"/>
      <c r="AD23" s="29" t="str">
        <f>IF(H23="","",(ROUNDDOWN(H23/100,0)-ROUNDDOWN(#REF!/100,0))+(RIGHT(H23,2)-RIGHT(#REF!,2))/60)</f>
        <v/>
      </c>
      <c r="AE23" s="30" t="str">
        <f t="shared" si="0"/>
        <v/>
      </c>
      <c r="AF23" s="30" t="str">
        <f t="shared" si="1"/>
        <v/>
      </c>
      <c r="AG23" s="30" t="str">
        <f t="shared" si="2"/>
        <v/>
      </c>
      <c r="AH23" s="30" t="str">
        <f t="shared" si="3"/>
        <v/>
      </c>
      <c r="AI23" s="30" t="str">
        <f t="shared" si="4"/>
        <v/>
      </c>
      <c r="AJ23" s="30" t="str">
        <f t="shared" si="5"/>
        <v/>
      </c>
      <c r="AK23" s="30" t="str">
        <f t="shared" si="6"/>
        <v/>
      </c>
      <c r="AL23" s="30" t="str">
        <f t="shared" si="7"/>
        <v/>
      </c>
      <c r="AM23" s="30" t="str">
        <f t="shared" si="8"/>
        <v/>
      </c>
      <c r="AN23" s="30" t="str">
        <f t="shared" si="9"/>
        <v/>
      </c>
      <c r="AO23" s="30" t="str">
        <f t="shared" si="10"/>
        <v/>
      </c>
      <c r="AP23" s="30" t="str">
        <f t="shared" si="11"/>
        <v/>
      </c>
      <c r="AQ23" s="30" t="str">
        <f t="shared" si="12"/>
        <v/>
      </c>
      <c r="AR23" s="30" t="str">
        <f t="shared" si="13"/>
        <v/>
      </c>
      <c r="AS23" s="30" t="str">
        <f t="shared" si="14"/>
        <v/>
      </c>
      <c r="AT23" s="30" t="str">
        <f t="shared" si="15"/>
        <v/>
      </c>
      <c r="AU23" s="30" t="str">
        <f t="shared" si="16"/>
        <v/>
      </c>
      <c r="AV23" s="30" t="str">
        <f t="shared" si="17"/>
        <v/>
      </c>
      <c r="AW23" s="30" t="str">
        <f t="shared" si="18"/>
        <v/>
      </c>
      <c r="AX23" s="30" t="str">
        <f t="shared" si="19"/>
        <v/>
      </c>
      <c r="AY23" s="30">
        <f t="shared" si="20"/>
        <v>0</v>
      </c>
      <c r="BD23" s="29" t="str">
        <f t="shared" si="21"/>
        <v/>
      </c>
      <c r="BE23" s="30" t="str">
        <f t="shared" si="22"/>
        <v/>
      </c>
      <c r="BF23" s="30" t="str">
        <f t="shared" si="23"/>
        <v/>
      </c>
      <c r="BG23" s="30" t="str">
        <f t="shared" si="24"/>
        <v/>
      </c>
      <c r="BH23" s="30" t="str">
        <f t="shared" si="25"/>
        <v/>
      </c>
      <c r="BI23" s="30" t="str">
        <f t="shared" si="26"/>
        <v/>
      </c>
      <c r="BJ23" s="30" t="str">
        <f t="shared" si="27"/>
        <v/>
      </c>
      <c r="BK23" s="30" t="str">
        <f t="shared" si="28"/>
        <v/>
      </c>
      <c r="BL23" s="30" t="str">
        <f t="shared" si="29"/>
        <v/>
      </c>
      <c r="BM23" s="30" t="str">
        <f t="shared" si="30"/>
        <v/>
      </c>
      <c r="BN23" s="30" t="str">
        <f t="shared" si="31"/>
        <v/>
      </c>
      <c r="BO23" s="30" t="str">
        <f t="shared" si="32"/>
        <v/>
      </c>
      <c r="BP23" s="30" t="str">
        <f t="shared" si="33"/>
        <v/>
      </c>
      <c r="BQ23" s="30" t="str">
        <f t="shared" si="34"/>
        <v/>
      </c>
      <c r="BR23" s="30" t="str">
        <f t="shared" si="35"/>
        <v/>
      </c>
      <c r="BS23" s="30" t="str">
        <f t="shared" si="36"/>
        <v/>
      </c>
      <c r="BT23" s="30" t="str">
        <f t="shared" si="37"/>
        <v/>
      </c>
      <c r="BU23" s="30" t="str">
        <f t="shared" si="38"/>
        <v/>
      </c>
      <c r="BV23" s="30" t="str">
        <f t="shared" si="39"/>
        <v/>
      </c>
      <c r="BW23" s="30" t="str">
        <f t="shared" si="40"/>
        <v/>
      </c>
      <c r="BX23" s="30" t="str">
        <f t="shared" si="41"/>
        <v/>
      </c>
      <c r="BY23" s="30">
        <f t="shared" si="42"/>
        <v>0</v>
      </c>
    </row>
    <row r="24" spans="1:77" ht="27" customHeight="1">
      <c r="A24" s="45"/>
      <c r="B24" s="48"/>
      <c r="C24" s="325"/>
      <c r="D24" s="326"/>
      <c r="E24" s="327"/>
      <c r="F24" s="325"/>
      <c r="G24" s="326"/>
      <c r="H24" s="327"/>
      <c r="I24" s="40" t="str">
        <f t="shared" si="43"/>
        <v/>
      </c>
      <c r="J24" s="40" t="str">
        <f t="shared" si="44"/>
        <v/>
      </c>
      <c r="K24" s="40" t="str">
        <f t="shared" si="45"/>
        <v/>
      </c>
      <c r="L24" s="328" t="str">
        <f t="shared" si="46"/>
        <v/>
      </c>
      <c r="M24" s="329"/>
      <c r="N24" s="330"/>
      <c r="O24" s="335"/>
      <c r="P24" s="336"/>
      <c r="Q24" s="335"/>
      <c r="R24" s="336"/>
      <c r="S24" s="49"/>
      <c r="T24" s="49"/>
      <c r="U24" s="332"/>
      <c r="V24" s="334"/>
      <c r="W24" s="335"/>
      <c r="X24" s="337"/>
      <c r="Y24" s="337"/>
      <c r="Z24" s="336"/>
      <c r="AD24" s="29" t="str">
        <f>IF(H24="","",(ROUNDDOWN(H24/100,0)-ROUNDDOWN(#REF!/100,0))+(RIGHT(H24,2)-RIGHT(#REF!,2))/60)</f>
        <v/>
      </c>
      <c r="AE24" s="30" t="str">
        <f t="shared" si="0"/>
        <v/>
      </c>
      <c r="AF24" s="30" t="str">
        <f t="shared" si="1"/>
        <v/>
      </c>
      <c r="AG24" s="30" t="str">
        <f t="shared" si="2"/>
        <v/>
      </c>
      <c r="AH24" s="30" t="str">
        <f t="shared" si="3"/>
        <v/>
      </c>
      <c r="AI24" s="30" t="str">
        <f t="shared" si="4"/>
        <v/>
      </c>
      <c r="AJ24" s="30" t="str">
        <f t="shared" si="5"/>
        <v/>
      </c>
      <c r="AK24" s="30" t="str">
        <f t="shared" si="6"/>
        <v/>
      </c>
      <c r="AL24" s="30" t="str">
        <f t="shared" si="7"/>
        <v/>
      </c>
      <c r="AM24" s="30" t="str">
        <f t="shared" si="8"/>
        <v/>
      </c>
      <c r="AN24" s="30" t="str">
        <f t="shared" si="9"/>
        <v/>
      </c>
      <c r="AO24" s="30" t="str">
        <f t="shared" si="10"/>
        <v/>
      </c>
      <c r="AP24" s="30" t="str">
        <f t="shared" si="11"/>
        <v/>
      </c>
      <c r="AQ24" s="30" t="str">
        <f t="shared" si="12"/>
        <v/>
      </c>
      <c r="AR24" s="30" t="str">
        <f t="shared" si="13"/>
        <v/>
      </c>
      <c r="AS24" s="30" t="str">
        <f t="shared" si="14"/>
        <v/>
      </c>
      <c r="AT24" s="30" t="str">
        <f t="shared" si="15"/>
        <v/>
      </c>
      <c r="AU24" s="30" t="str">
        <f t="shared" si="16"/>
        <v/>
      </c>
      <c r="AV24" s="30" t="str">
        <f t="shared" si="17"/>
        <v/>
      </c>
      <c r="AW24" s="30" t="str">
        <f t="shared" si="18"/>
        <v/>
      </c>
      <c r="AX24" s="30" t="str">
        <f t="shared" si="19"/>
        <v/>
      </c>
      <c r="AY24" s="30">
        <f t="shared" si="20"/>
        <v>0</v>
      </c>
      <c r="BD24" s="29" t="str">
        <f t="shared" si="21"/>
        <v/>
      </c>
      <c r="BE24" s="30" t="str">
        <f t="shared" si="22"/>
        <v/>
      </c>
      <c r="BF24" s="30" t="str">
        <f t="shared" si="23"/>
        <v/>
      </c>
      <c r="BG24" s="30" t="str">
        <f t="shared" si="24"/>
        <v/>
      </c>
      <c r="BH24" s="30" t="str">
        <f t="shared" si="25"/>
        <v/>
      </c>
      <c r="BI24" s="30" t="str">
        <f t="shared" si="26"/>
        <v/>
      </c>
      <c r="BJ24" s="30" t="str">
        <f t="shared" si="27"/>
        <v/>
      </c>
      <c r="BK24" s="30" t="str">
        <f t="shared" si="28"/>
        <v/>
      </c>
      <c r="BL24" s="30" t="str">
        <f t="shared" si="29"/>
        <v/>
      </c>
      <c r="BM24" s="30" t="str">
        <f t="shared" si="30"/>
        <v/>
      </c>
      <c r="BN24" s="30" t="str">
        <f t="shared" si="31"/>
        <v/>
      </c>
      <c r="BO24" s="30" t="str">
        <f t="shared" si="32"/>
        <v/>
      </c>
      <c r="BP24" s="30" t="str">
        <f t="shared" si="33"/>
        <v/>
      </c>
      <c r="BQ24" s="30" t="str">
        <f t="shared" si="34"/>
        <v/>
      </c>
      <c r="BR24" s="30" t="str">
        <f t="shared" si="35"/>
        <v/>
      </c>
      <c r="BS24" s="30" t="str">
        <f t="shared" si="36"/>
        <v/>
      </c>
      <c r="BT24" s="30" t="str">
        <f t="shared" si="37"/>
        <v/>
      </c>
      <c r="BU24" s="30" t="str">
        <f t="shared" si="38"/>
        <v/>
      </c>
      <c r="BV24" s="30" t="str">
        <f t="shared" si="39"/>
        <v/>
      </c>
      <c r="BW24" s="30" t="str">
        <f t="shared" si="40"/>
        <v/>
      </c>
      <c r="BX24" s="30" t="str">
        <f t="shared" si="41"/>
        <v/>
      </c>
      <c r="BY24" s="30">
        <f t="shared" si="42"/>
        <v>0</v>
      </c>
    </row>
    <row r="25" spans="1:77" ht="27" customHeight="1">
      <c r="A25" s="45"/>
      <c r="B25" s="48"/>
      <c r="C25" s="325"/>
      <c r="D25" s="326"/>
      <c r="E25" s="327"/>
      <c r="F25" s="325"/>
      <c r="G25" s="326"/>
      <c r="H25" s="327"/>
      <c r="I25" s="40" t="str">
        <f t="shared" si="43"/>
        <v/>
      </c>
      <c r="J25" s="40" t="str">
        <f t="shared" si="44"/>
        <v/>
      </c>
      <c r="K25" s="40" t="str">
        <f t="shared" si="45"/>
        <v/>
      </c>
      <c r="L25" s="328" t="str">
        <f t="shared" si="46"/>
        <v/>
      </c>
      <c r="M25" s="329"/>
      <c r="N25" s="330"/>
      <c r="O25" s="335"/>
      <c r="P25" s="336"/>
      <c r="Q25" s="335"/>
      <c r="R25" s="336"/>
      <c r="S25" s="49"/>
      <c r="T25" s="49"/>
      <c r="U25" s="332"/>
      <c r="V25" s="334"/>
      <c r="W25" s="335"/>
      <c r="X25" s="337"/>
      <c r="Y25" s="337"/>
      <c r="Z25" s="336"/>
      <c r="AD25" s="29" t="str">
        <f>IF(H25="","",(ROUNDDOWN(H25/100,0)-ROUNDDOWN(#REF!/100,0))+(RIGHT(H25,2)-RIGHT(#REF!,2))/60)</f>
        <v/>
      </c>
      <c r="AE25" s="30" t="str">
        <f t="shared" si="0"/>
        <v/>
      </c>
      <c r="AF25" s="30" t="str">
        <f t="shared" si="1"/>
        <v/>
      </c>
      <c r="AG25" s="30" t="str">
        <f t="shared" si="2"/>
        <v/>
      </c>
      <c r="AH25" s="30" t="str">
        <f t="shared" si="3"/>
        <v/>
      </c>
      <c r="AI25" s="30" t="str">
        <f t="shared" si="4"/>
        <v/>
      </c>
      <c r="AJ25" s="30" t="str">
        <f t="shared" si="5"/>
        <v/>
      </c>
      <c r="AK25" s="30" t="str">
        <f t="shared" si="6"/>
        <v/>
      </c>
      <c r="AL25" s="30" t="str">
        <f t="shared" si="7"/>
        <v/>
      </c>
      <c r="AM25" s="30" t="str">
        <f t="shared" si="8"/>
        <v/>
      </c>
      <c r="AN25" s="30" t="str">
        <f t="shared" si="9"/>
        <v/>
      </c>
      <c r="AO25" s="30" t="str">
        <f t="shared" si="10"/>
        <v/>
      </c>
      <c r="AP25" s="30" t="str">
        <f t="shared" si="11"/>
        <v/>
      </c>
      <c r="AQ25" s="30" t="str">
        <f t="shared" si="12"/>
        <v/>
      </c>
      <c r="AR25" s="30" t="str">
        <f t="shared" si="13"/>
        <v/>
      </c>
      <c r="AS25" s="30" t="str">
        <f t="shared" si="14"/>
        <v/>
      </c>
      <c r="AT25" s="30" t="str">
        <f t="shared" si="15"/>
        <v/>
      </c>
      <c r="AU25" s="30" t="str">
        <f t="shared" si="16"/>
        <v/>
      </c>
      <c r="AV25" s="30" t="str">
        <f t="shared" si="17"/>
        <v/>
      </c>
      <c r="AW25" s="30" t="str">
        <f t="shared" si="18"/>
        <v/>
      </c>
      <c r="AX25" s="30" t="str">
        <f t="shared" si="19"/>
        <v/>
      </c>
      <c r="AY25" s="30">
        <f t="shared" si="20"/>
        <v>0</v>
      </c>
      <c r="BD25" s="29" t="str">
        <f t="shared" si="21"/>
        <v/>
      </c>
      <c r="BE25" s="30" t="str">
        <f t="shared" si="22"/>
        <v/>
      </c>
      <c r="BF25" s="30" t="str">
        <f t="shared" si="23"/>
        <v/>
      </c>
      <c r="BG25" s="30" t="str">
        <f t="shared" si="24"/>
        <v/>
      </c>
      <c r="BH25" s="30" t="str">
        <f t="shared" si="25"/>
        <v/>
      </c>
      <c r="BI25" s="30" t="str">
        <f t="shared" si="26"/>
        <v/>
      </c>
      <c r="BJ25" s="30" t="str">
        <f t="shared" si="27"/>
        <v/>
      </c>
      <c r="BK25" s="30" t="str">
        <f t="shared" si="28"/>
        <v/>
      </c>
      <c r="BL25" s="30" t="str">
        <f t="shared" si="29"/>
        <v/>
      </c>
      <c r="BM25" s="30" t="str">
        <f t="shared" si="30"/>
        <v/>
      </c>
      <c r="BN25" s="30" t="str">
        <f t="shared" si="31"/>
        <v/>
      </c>
      <c r="BO25" s="30" t="str">
        <f t="shared" si="32"/>
        <v/>
      </c>
      <c r="BP25" s="30" t="str">
        <f t="shared" si="33"/>
        <v/>
      </c>
      <c r="BQ25" s="30" t="str">
        <f t="shared" si="34"/>
        <v/>
      </c>
      <c r="BR25" s="30" t="str">
        <f t="shared" si="35"/>
        <v/>
      </c>
      <c r="BS25" s="30" t="str">
        <f t="shared" si="36"/>
        <v/>
      </c>
      <c r="BT25" s="30" t="str">
        <f t="shared" si="37"/>
        <v/>
      </c>
      <c r="BU25" s="30" t="str">
        <f t="shared" si="38"/>
        <v/>
      </c>
      <c r="BV25" s="30" t="str">
        <f t="shared" si="39"/>
        <v/>
      </c>
      <c r="BW25" s="30" t="str">
        <f t="shared" si="40"/>
        <v/>
      </c>
      <c r="BX25" s="30" t="str">
        <f t="shared" si="41"/>
        <v/>
      </c>
      <c r="BY25" s="30">
        <f t="shared" si="42"/>
        <v>0</v>
      </c>
    </row>
    <row r="26" spans="1:77" ht="27" customHeight="1">
      <c r="A26" s="45"/>
      <c r="B26" s="48"/>
      <c r="C26" s="325"/>
      <c r="D26" s="326"/>
      <c r="E26" s="327"/>
      <c r="F26" s="325"/>
      <c r="G26" s="326"/>
      <c r="H26" s="327"/>
      <c r="I26" s="40" t="str">
        <f t="shared" si="43"/>
        <v/>
      </c>
      <c r="J26" s="40" t="str">
        <f t="shared" si="44"/>
        <v/>
      </c>
      <c r="K26" s="40" t="str">
        <f t="shared" si="45"/>
        <v/>
      </c>
      <c r="L26" s="328" t="str">
        <f t="shared" si="46"/>
        <v/>
      </c>
      <c r="M26" s="329"/>
      <c r="N26" s="330"/>
      <c r="O26" s="335"/>
      <c r="P26" s="336"/>
      <c r="Q26" s="335"/>
      <c r="R26" s="336"/>
      <c r="S26" s="49"/>
      <c r="T26" s="49"/>
      <c r="U26" s="332"/>
      <c r="V26" s="334"/>
      <c r="W26" s="335"/>
      <c r="X26" s="337"/>
      <c r="Y26" s="337"/>
      <c r="Z26" s="336"/>
      <c r="AD26" s="29" t="str">
        <f>IF(H26="","",(ROUNDDOWN(H26/100,0)-ROUNDDOWN(#REF!/100,0))+(RIGHT(H26,2)-RIGHT(#REF!,2))/60)</f>
        <v/>
      </c>
      <c r="AE26" s="30" t="str">
        <f t="shared" si="0"/>
        <v/>
      </c>
      <c r="AF26" s="30" t="str">
        <f t="shared" si="1"/>
        <v/>
      </c>
      <c r="AG26" s="30" t="str">
        <f t="shared" si="2"/>
        <v/>
      </c>
      <c r="AH26" s="30" t="str">
        <f t="shared" si="3"/>
        <v/>
      </c>
      <c r="AI26" s="30" t="str">
        <f t="shared" si="4"/>
        <v/>
      </c>
      <c r="AJ26" s="30" t="str">
        <f t="shared" si="5"/>
        <v/>
      </c>
      <c r="AK26" s="30" t="str">
        <f t="shared" si="6"/>
        <v/>
      </c>
      <c r="AL26" s="30" t="str">
        <f t="shared" si="7"/>
        <v/>
      </c>
      <c r="AM26" s="30" t="str">
        <f t="shared" si="8"/>
        <v/>
      </c>
      <c r="AN26" s="30" t="str">
        <f t="shared" si="9"/>
        <v/>
      </c>
      <c r="AO26" s="30" t="str">
        <f t="shared" si="10"/>
        <v/>
      </c>
      <c r="AP26" s="30" t="str">
        <f t="shared" si="11"/>
        <v/>
      </c>
      <c r="AQ26" s="30" t="str">
        <f t="shared" si="12"/>
        <v/>
      </c>
      <c r="AR26" s="30" t="str">
        <f t="shared" si="13"/>
        <v/>
      </c>
      <c r="AS26" s="30" t="str">
        <f t="shared" si="14"/>
        <v/>
      </c>
      <c r="AT26" s="30" t="str">
        <f t="shared" si="15"/>
        <v/>
      </c>
      <c r="AU26" s="30" t="str">
        <f t="shared" si="16"/>
        <v/>
      </c>
      <c r="AV26" s="30" t="str">
        <f t="shared" si="17"/>
        <v/>
      </c>
      <c r="AW26" s="30" t="str">
        <f t="shared" si="18"/>
        <v/>
      </c>
      <c r="AX26" s="30" t="str">
        <f t="shared" si="19"/>
        <v/>
      </c>
      <c r="AY26" s="30">
        <f t="shared" si="20"/>
        <v>0</v>
      </c>
      <c r="BD26" s="29" t="str">
        <f t="shared" si="21"/>
        <v/>
      </c>
      <c r="BE26" s="30" t="str">
        <f t="shared" si="22"/>
        <v/>
      </c>
      <c r="BF26" s="30" t="str">
        <f t="shared" si="23"/>
        <v/>
      </c>
      <c r="BG26" s="30" t="str">
        <f t="shared" si="24"/>
        <v/>
      </c>
      <c r="BH26" s="30" t="str">
        <f t="shared" si="25"/>
        <v/>
      </c>
      <c r="BI26" s="30" t="str">
        <f t="shared" si="26"/>
        <v/>
      </c>
      <c r="BJ26" s="30" t="str">
        <f t="shared" si="27"/>
        <v/>
      </c>
      <c r="BK26" s="30" t="str">
        <f t="shared" si="28"/>
        <v/>
      </c>
      <c r="BL26" s="30" t="str">
        <f t="shared" si="29"/>
        <v/>
      </c>
      <c r="BM26" s="30" t="str">
        <f t="shared" si="30"/>
        <v/>
      </c>
      <c r="BN26" s="30" t="str">
        <f t="shared" si="31"/>
        <v/>
      </c>
      <c r="BO26" s="30" t="str">
        <f t="shared" si="32"/>
        <v/>
      </c>
      <c r="BP26" s="30" t="str">
        <f t="shared" si="33"/>
        <v/>
      </c>
      <c r="BQ26" s="30" t="str">
        <f t="shared" si="34"/>
        <v/>
      </c>
      <c r="BR26" s="30" t="str">
        <f t="shared" si="35"/>
        <v/>
      </c>
      <c r="BS26" s="30" t="str">
        <f t="shared" si="36"/>
        <v/>
      </c>
      <c r="BT26" s="30" t="str">
        <f t="shared" si="37"/>
        <v/>
      </c>
      <c r="BU26" s="30" t="str">
        <f t="shared" si="38"/>
        <v/>
      </c>
      <c r="BV26" s="30" t="str">
        <f t="shared" si="39"/>
        <v/>
      </c>
      <c r="BW26" s="30" t="str">
        <f t="shared" si="40"/>
        <v/>
      </c>
      <c r="BX26" s="30" t="str">
        <f t="shared" si="41"/>
        <v/>
      </c>
      <c r="BY26" s="30">
        <f t="shared" si="42"/>
        <v>0</v>
      </c>
    </row>
    <row r="27" spans="1:77" ht="27" customHeight="1">
      <c r="A27" s="45"/>
      <c r="B27" s="48"/>
      <c r="C27" s="325"/>
      <c r="D27" s="326"/>
      <c r="E27" s="327"/>
      <c r="F27" s="325"/>
      <c r="G27" s="326"/>
      <c r="H27" s="327"/>
      <c r="I27" s="40" t="str">
        <f t="shared" si="43"/>
        <v/>
      </c>
      <c r="J27" s="40" t="str">
        <f t="shared" si="44"/>
        <v/>
      </c>
      <c r="K27" s="40" t="str">
        <f t="shared" si="45"/>
        <v/>
      </c>
      <c r="L27" s="328" t="str">
        <f t="shared" si="46"/>
        <v/>
      </c>
      <c r="M27" s="329"/>
      <c r="N27" s="330"/>
      <c r="O27" s="335"/>
      <c r="P27" s="336"/>
      <c r="Q27" s="335"/>
      <c r="R27" s="336"/>
      <c r="S27" s="49"/>
      <c r="T27" s="49"/>
      <c r="U27" s="332"/>
      <c r="V27" s="334"/>
      <c r="W27" s="335"/>
      <c r="X27" s="337"/>
      <c r="Y27" s="337"/>
      <c r="Z27" s="336"/>
      <c r="AD27" s="29" t="str">
        <f>IF(H27="","",(ROUNDDOWN(H27/100,0)-ROUNDDOWN(#REF!/100,0))+(RIGHT(H27,2)-RIGHT(#REF!,2))/60)</f>
        <v/>
      </c>
      <c r="AE27" s="30" t="str">
        <f t="shared" si="0"/>
        <v/>
      </c>
      <c r="AF27" s="30" t="str">
        <f t="shared" si="1"/>
        <v/>
      </c>
      <c r="AG27" s="30" t="str">
        <f t="shared" si="2"/>
        <v/>
      </c>
      <c r="AH27" s="30" t="str">
        <f t="shared" si="3"/>
        <v/>
      </c>
      <c r="AI27" s="30" t="str">
        <f t="shared" si="4"/>
        <v/>
      </c>
      <c r="AJ27" s="30" t="str">
        <f t="shared" si="5"/>
        <v/>
      </c>
      <c r="AK27" s="30" t="str">
        <f t="shared" si="6"/>
        <v/>
      </c>
      <c r="AL27" s="30" t="str">
        <f t="shared" si="7"/>
        <v/>
      </c>
      <c r="AM27" s="30" t="str">
        <f t="shared" si="8"/>
        <v/>
      </c>
      <c r="AN27" s="30" t="str">
        <f t="shared" si="9"/>
        <v/>
      </c>
      <c r="AO27" s="30" t="str">
        <f t="shared" si="10"/>
        <v/>
      </c>
      <c r="AP27" s="30" t="str">
        <f t="shared" si="11"/>
        <v/>
      </c>
      <c r="AQ27" s="30" t="str">
        <f t="shared" si="12"/>
        <v/>
      </c>
      <c r="AR27" s="30" t="str">
        <f t="shared" si="13"/>
        <v/>
      </c>
      <c r="AS27" s="30" t="str">
        <f t="shared" si="14"/>
        <v/>
      </c>
      <c r="AT27" s="30" t="str">
        <f t="shared" si="15"/>
        <v/>
      </c>
      <c r="AU27" s="30" t="str">
        <f t="shared" si="16"/>
        <v/>
      </c>
      <c r="AV27" s="30" t="str">
        <f t="shared" si="17"/>
        <v/>
      </c>
      <c r="AW27" s="30" t="str">
        <f t="shared" si="18"/>
        <v/>
      </c>
      <c r="AX27" s="30" t="str">
        <f t="shared" si="19"/>
        <v/>
      </c>
      <c r="AY27" s="30">
        <f t="shared" si="20"/>
        <v>0</v>
      </c>
      <c r="BD27" s="29" t="str">
        <f t="shared" si="21"/>
        <v/>
      </c>
      <c r="BE27" s="30" t="str">
        <f t="shared" si="22"/>
        <v/>
      </c>
      <c r="BF27" s="30" t="str">
        <f t="shared" si="23"/>
        <v/>
      </c>
      <c r="BG27" s="30" t="str">
        <f t="shared" si="24"/>
        <v/>
      </c>
      <c r="BH27" s="30" t="str">
        <f t="shared" si="25"/>
        <v/>
      </c>
      <c r="BI27" s="30" t="str">
        <f t="shared" si="26"/>
        <v/>
      </c>
      <c r="BJ27" s="30" t="str">
        <f t="shared" si="27"/>
        <v/>
      </c>
      <c r="BK27" s="30" t="str">
        <f t="shared" si="28"/>
        <v/>
      </c>
      <c r="BL27" s="30" t="str">
        <f t="shared" si="29"/>
        <v/>
      </c>
      <c r="BM27" s="30" t="str">
        <f t="shared" si="30"/>
        <v/>
      </c>
      <c r="BN27" s="30" t="str">
        <f t="shared" si="31"/>
        <v/>
      </c>
      <c r="BO27" s="30" t="str">
        <f t="shared" si="32"/>
        <v/>
      </c>
      <c r="BP27" s="30" t="str">
        <f t="shared" si="33"/>
        <v/>
      </c>
      <c r="BQ27" s="30" t="str">
        <f t="shared" si="34"/>
        <v/>
      </c>
      <c r="BR27" s="30" t="str">
        <f t="shared" si="35"/>
        <v/>
      </c>
      <c r="BS27" s="30" t="str">
        <f t="shared" si="36"/>
        <v/>
      </c>
      <c r="BT27" s="30" t="str">
        <f t="shared" si="37"/>
        <v/>
      </c>
      <c r="BU27" s="30" t="str">
        <f t="shared" si="38"/>
        <v/>
      </c>
      <c r="BV27" s="30" t="str">
        <f t="shared" si="39"/>
        <v/>
      </c>
      <c r="BW27" s="30" t="str">
        <f t="shared" si="40"/>
        <v/>
      </c>
      <c r="BX27" s="30" t="str">
        <f t="shared" si="41"/>
        <v/>
      </c>
      <c r="BY27" s="30">
        <f t="shared" si="42"/>
        <v>0</v>
      </c>
    </row>
    <row r="28" spans="1:77" ht="27" customHeight="1">
      <c r="A28" s="45"/>
      <c r="B28" s="48"/>
      <c r="C28" s="325"/>
      <c r="D28" s="326"/>
      <c r="E28" s="327"/>
      <c r="F28" s="325"/>
      <c r="G28" s="326"/>
      <c r="H28" s="327"/>
      <c r="I28" s="40" t="str">
        <f t="shared" si="43"/>
        <v/>
      </c>
      <c r="J28" s="40" t="str">
        <f t="shared" si="44"/>
        <v/>
      </c>
      <c r="K28" s="40" t="str">
        <f t="shared" si="45"/>
        <v/>
      </c>
      <c r="L28" s="328" t="str">
        <f t="shared" si="46"/>
        <v/>
      </c>
      <c r="M28" s="329"/>
      <c r="N28" s="330"/>
      <c r="O28" s="335"/>
      <c r="P28" s="336"/>
      <c r="Q28" s="335"/>
      <c r="R28" s="336"/>
      <c r="S28" s="49"/>
      <c r="T28" s="49"/>
      <c r="U28" s="332"/>
      <c r="V28" s="334"/>
      <c r="W28" s="335"/>
      <c r="X28" s="337"/>
      <c r="Y28" s="337"/>
      <c r="Z28" s="336"/>
      <c r="AD28" s="29" t="str">
        <f>IF(H28="","",(ROUNDDOWN(H28/100,0)-ROUNDDOWN(#REF!/100,0))+(RIGHT(H28,2)-RIGHT(#REF!,2))/60)</f>
        <v/>
      </c>
      <c r="AE28" s="30" t="str">
        <f t="shared" si="0"/>
        <v/>
      </c>
      <c r="AF28" s="30" t="str">
        <f t="shared" si="1"/>
        <v/>
      </c>
      <c r="AG28" s="30" t="str">
        <f t="shared" si="2"/>
        <v/>
      </c>
      <c r="AH28" s="30" t="str">
        <f t="shared" si="3"/>
        <v/>
      </c>
      <c r="AI28" s="30" t="str">
        <f t="shared" si="4"/>
        <v/>
      </c>
      <c r="AJ28" s="30" t="str">
        <f t="shared" si="5"/>
        <v/>
      </c>
      <c r="AK28" s="30" t="str">
        <f t="shared" si="6"/>
        <v/>
      </c>
      <c r="AL28" s="30" t="str">
        <f t="shared" si="7"/>
        <v/>
      </c>
      <c r="AM28" s="30" t="str">
        <f t="shared" si="8"/>
        <v/>
      </c>
      <c r="AN28" s="30" t="str">
        <f t="shared" si="9"/>
        <v/>
      </c>
      <c r="AO28" s="30" t="str">
        <f t="shared" si="10"/>
        <v/>
      </c>
      <c r="AP28" s="30" t="str">
        <f t="shared" si="11"/>
        <v/>
      </c>
      <c r="AQ28" s="30" t="str">
        <f t="shared" si="12"/>
        <v/>
      </c>
      <c r="AR28" s="30" t="str">
        <f t="shared" si="13"/>
        <v/>
      </c>
      <c r="AS28" s="30" t="str">
        <f t="shared" si="14"/>
        <v/>
      </c>
      <c r="AT28" s="30" t="str">
        <f t="shared" si="15"/>
        <v/>
      </c>
      <c r="AU28" s="30" t="str">
        <f t="shared" si="16"/>
        <v/>
      </c>
      <c r="AV28" s="30" t="str">
        <f t="shared" si="17"/>
        <v/>
      </c>
      <c r="AW28" s="30" t="str">
        <f t="shared" si="18"/>
        <v/>
      </c>
      <c r="AX28" s="30" t="str">
        <f t="shared" si="19"/>
        <v/>
      </c>
      <c r="AY28" s="30">
        <f t="shared" si="20"/>
        <v>0</v>
      </c>
      <c r="BD28" s="29" t="str">
        <f t="shared" si="21"/>
        <v/>
      </c>
      <c r="BE28" s="30" t="str">
        <f t="shared" si="22"/>
        <v/>
      </c>
      <c r="BF28" s="30" t="str">
        <f t="shared" si="23"/>
        <v/>
      </c>
      <c r="BG28" s="30" t="str">
        <f t="shared" si="24"/>
        <v/>
      </c>
      <c r="BH28" s="30" t="str">
        <f t="shared" si="25"/>
        <v/>
      </c>
      <c r="BI28" s="30" t="str">
        <f t="shared" si="26"/>
        <v/>
      </c>
      <c r="BJ28" s="30" t="str">
        <f t="shared" si="27"/>
        <v/>
      </c>
      <c r="BK28" s="30" t="str">
        <f t="shared" si="28"/>
        <v/>
      </c>
      <c r="BL28" s="30" t="str">
        <f t="shared" si="29"/>
        <v/>
      </c>
      <c r="BM28" s="30" t="str">
        <f t="shared" si="30"/>
        <v/>
      </c>
      <c r="BN28" s="30" t="str">
        <f t="shared" si="31"/>
        <v/>
      </c>
      <c r="BO28" s="30" t="str">
        <f t="shared" si="32"/>
        <v/>
      </c>
      <c r="BP28" s="30" t="str">
        <f t="shared" si="33"/>
        <v/>
      </c>
      <c r="BQ28" s="30" t="str">
        <f t="shared" si="34"/>
        <v/>
      </c>
      <c r="BR28" s="30" t="str">
        <f t="shared" si="35"/>
        <v/>
      </c>
      <c r="BS28" s="30" t="str">
        <f t="shared" si="36"/>
        <v/>
      </c>
      <c r="BT28" s="30" t="str">
        <f t="shared" si="37"/>
        <v/>
      </c>
      <c r="BU28" s="30" t="str">
        <f t="shared" si="38"/>
        <v/>
      </c>
      <c r="BV28" s="30" t="str">
        <f t="shared" si="39"/>
        <v/>
      </c>
      <c r="BW28" s="30" t="str">
        <f t="shared" si="40"/>
        <v/>
      </c>
      <c r="BX28" s="30" t="str">
        <f t="shared" si="41"/>
        <v/>
      </c>
      <c r="BY28" s="30">
        <f t="shared" si="42"/>
        <v>0</v>
      </c>
    </row>
    <row r="29" spans="1:77" ht="27" customHeight="1">
      <c r="A29" s="45"/>
      <c r="B29" s="48"/>
      <c r="C29" s="325"/>
      <c r="D29" s="326"/>
      <c r="E29" s="327"/>
      <c r="F29" s="325"/>
      <c r="G29" s="326"/>
      <c r="H29" s="327"/>
      <c r="I29" s="40" t="str">
        <f t="shared" si="43"/>
        <v/>
      </c>
      <c r="J29" s="40" t="str">
        <f t="shared" si="44"/>
        <v/>
      </c>
      <c r="K29" s="40" t="str">
        <f t="shared" si="45"/>
        <v/>
      </c>
      <c r="L29" s="328" t="str">
        <f t="shared" si="46"/>
        <v/>
      </c>
      <c r="M29" s="329"/>
      <c r="N29" s="330"/>
      <c r="O29" s="335"/>
      <c r="P29" s="336"/>
      <c r="Q29" s="335"/>
      <c r="R29" s="336"/>
      <c r="S29" s="49"/>
      <c r="T29" s="49"/>
      <c r="U29" s="332"/>
      <c r="V29" s="334"/>
      <c r="W29" s="335"/>
      <c r="X29" s="337"/>
      <c r="Y29" s="337"/>
      <c r="Z29" s="336"/>
      <c r="AD29" s="29" t="str">
        <f>IF(H29="","",(ROUNDDOWN(H29/100,0)-ROUNDDOWN(#REF!/100,0))+(RIGHT(H29,2)-RIGHT(#REF!,2))/60)</f>
        <v/>
      </c>
      <c r="AE29" s="30" t="str">
        <f t="shared" si="0"/>
        <v/>
      </c>
      <c r="AF29" s="30" t="str">
        <f t="shared" si="1"/>
        <v/>
      </c>
      <c r="AG29" s="30" t="str">
        <f t="shared" si="2"/>
        <v/>
      </c>
      <c r="AH29" s="30" t="str">
        <f t="shared" si="3"/>
        <v/>
      </c>
      <c r="AI29" s="30" t="str">
        <f t="shared" si="4"/>
        <v/>
      </c>
      <c r="AJ29" s="30" t="str">
        <f t="shared" si="5"/>
        <v/>
      </c>
      <c r="AK29" s="30" t="str">
        <f t="shared" si="6"/>
        <v/>
      </c>
      <c r="AL29" s="30" t="str">
        <f t="shared" si="7"/>
        <v/>
      </c>
      <c r="AM29" s="30" t="str">
        <f t="shared" si="8"/>
        <v/>
      </c>
      <c r="AN29" s="30" t="str">
        <f t="shared" si="9"/>
        <v/>
      </c>
      <c r="AO29" s="30" t="str">
        <f t="shared" si="10"/>
        <v/>
      </c>
      <c r="AP29" s="30" t="str">
        <f t="shared" si="11"/>
        <v/>
      </c>
      <c r="AQ29" s="30" t="str">
        <f t="shared" si="12"/>
        <v/>
      </c>
      <c r="AR29" s="30" t="str">
        <f t="shared" si="13"/>
        <v/>
      </c>
      <c r="AS29" s="30" t="str">
        <f t="shared" si="14"/>
        <v/>
      </c>
      <c r="AT29" s="30" t="str">
        <f t="shared" si="15"/>
        <v/>
      </c>
      <c r="AU29" s="30" t="str">
        <f t="shared" si="16"/>
        <v/>
      </c>
      <c r="AV29" s="30" t="str">
        <f t="shared" si="17"/>
        <v/>
      </c>
      <c r="AW29" s="30" t="str">
        <f t="shared" si="18"/>
        <v/>
      </c>
      <c r="AX29" s="30" t="str">
        <f t="shared" si="19"/>
        <v/>
      </c>
      <c r="AY29" s="30">
        <f t="shared" si="20"/>
        <v>0</v>
      </c>
      <c r="BD29" s="29" t="str">
        <f t="shared" si="21"/>
        <v/>
      </c>
      <c r="BE29" s="30" t="str">
        <f t="shared" si="22"/>
        <v/>
      </c>
      <c r="BF29" s="30" t="str">
        <f t="shared" si="23"/>
        <v/>
      </c>
      <c r="BG29" s="30" t="str">
        <f t="shared" si="24"/>
        <v/>
      </c>
      <c r="BH29" s="30" t="str">
        <f t="shared" si="25"/>
        <v/>
      </c>
      <c r="BI29" s="30" t="str">
        <f t="shared" si="26"/>
        <v/>
      </c>
      <c r="BJ29" s="30" t="str">
        <f t="shared" si="27"/>
        <v/>
      </c>
      <c r="BK29" s="30" t="str">
        <f t="shared" si="28"/>
        <v/>
      </c>
      <c r="BL29" s="30" t="str">
        <f t="shared" si="29"/>
        <v/>
      </c>
      <c r="BM29" s="30" t="str">
        <f t="shared" si="30"/>
        <v/>
      </c>
      <c r="BN29" s="30" t="str">
        <f t="shared" si="31"/>
        <v/>
      </c>
      <c r="BO29" s="30" t="str">
        <f t="shared" si="32"/>
        <v/>
      </c>
      <c r="BP29" s="30" t="str">
        <f t="shared" si="33"/>
        <v/>
      </c>
      <c r="BQ29" s="30" t="str">
        <f t="shared" si="34"/>
        <v/>
      </c>
      <c r="BR29" s="30" t="str">
        <f t="shared" si="35"/>
        <v/>
      </c>
      <c r="BS29" s="30" t="str">
        <f t="shared" si="36"/>
        <v/>
      </c>
      <c r="BT29" s="30" t="str">
        <f t="shared" si="37"/>
        <v/>
      </c>
      <c r="BU29" s="30" t="str">
        <f t="shared" si="38"/>
        <v/>
      </c>
      <c r="BV29" s="30" t="str">
        <f t="shared" si="39"/>
        <v/>
      </c>
      <c r="BW29" s="30" t="str">
        <f t="shared" si="40"/>
        <v/>
      </c>
      <c r="BX29" s="30" t="str">
        <f t="shared" si="41"/>
        <v/>
      </c>
      <c r="BY29" s="30">
        <f t="shared" si="42"/>
        <v>0</v>
      </c>
    </row>
    <row r="30" spans="1:77" ht="27" customHeight="1">
      <c r="A30" s="45"/>
      <c r="B30" s="48"/>
      <c r="C30" s="325"/>
      <c r="D30" s="326"/>
      <c r="E30" s="327"/>
      <c r="F30" s="325"/>
      <c r="G30" s="326"/>
      <c r="H30" s="327"/>
      <c r="I30" s="40" t="str">
        <f t="shared" si="43"/>
        <v/>
      </c>
      <c r="J30" s="40" t="str">
        <f t="shared" si="44"/>
        <v/>
      </c>
      <c r="K30" s="40" t="str">
        <f t="shared" si="45"/>
        <v/>
      </c>
      <c r="L30" s="328" t="str">
        <f t="shared" si="46"/>
        <v/>
      </c>
      <c r="M30" s="329"/>
      <c r="N30" s="330"/>
      <c r="O30" s="335"/>
      <c r="P30" s="336"/>
      <c r="Q30" s="335"/>
      <c r="R30" s="336"/>
      <c r="S30" s="49"/>
      <c r="T30" s="49"/>
      <c r="U30" s="332"/>
      <c r="V30" s="334"/>
      <c r="W30" s="335"/>
      <c r="X30" s="337"/>
      <c r="Y30" s="337"/>
      <c r="Z30" s="336"/>
      <c r="AD30" s="29" t="str">
        <f>IF(H30="","",(ROUNDDOWN(H30/100,0)-ROUNDDOWN(#REF!/100,0))+(RIGHT(H30,2)-RIGHT(#REF!,2))/60)</f>
        <v/>
      </c>
      <c r="AE30" s="30" t="str">
        <f t="shared" si="0"/>
        <v/>
      </c>
      <c r="AF30" s="30" t="str">
        <f t="shared" si="1"/>
        <v/>
      </c>
      <c r="AG30" s="30" t="str">
        <f t="shared" si="2"/>
        <v/>
      </c>
      <c r="AH30" s="30" t="str">
        <f t="shared" si="3"/>
        <v/>
      </c>
      <c r="AI30" s="30" t="str">
        <f t="shared" si="4"/>
        <v/>
      </c>
      <c r="AJ30" s="30" t="str">
        <f t="shared" si="5"/>
        <v/>
      </c>
      <c r="AK30" s="30" t="str">
        <f t="shared" si="6"/>
        <v/>
      </c>
      <c r="AL30" s="30" t="str">
        <f t="shared" si="7"/>
        <v/>
      </c>
      <c r="AM30" s="30" t="str">
        <f t="shared" si="8"/>
        <v/>
      </c>
      <c r="AN30" s="30" t="str">
        <f t="shared" si="9"/>
        <v/>
      </c>
      <c r="AO30" s="30" t="str">
        <f t="shared" si="10"/>
        <v/>
      </c>
      <c r="AP30" s="30" t="str">
        <f t="shared" si="11"/>
        <v/>
      </c>
      <c r="AQ30" s="30" t="str">
        <f t="shared" si="12"/>
        <v/>
      </c>
      <c r="AR30" s="30" t="str">
        <f t="shared" si="13"/>
        <v/>
      </c>
      <c r="AS30" s="30" t="str">
        <f t="shared" si="14"/>
        <v/>
      </c>
      <c r="AT30" s="30" t="str">
        <f t="shared" si="15"/>
        <v/>
      </c>
      <c r="AU30" s="30" t="str">
        <f t="shared" si="16"/>
        <v/>
      </c>
      <c r="AV30" s="30" t="str">
        <f t="shared" si="17"/>
        <v/>
      </c>
      <c r="AW30" s="30" t="str">
        <f t="shared" si="18"/>
        <v/>
      </c>
      <c r="AX30" s="30" t="str">
        <f t="shared" si="19"/>
        <v/>
      </c>
      <c r="AY30" s="30">
        <f t="shared" si="20"/>
        <v>0</v>
      </c>
      <c r="BD30" s="29" t="str">
        <f t="shared" si="21"/>
        <v/>
      </c>
      <c r="BE30" s="30" t="str">
        <f t="shared" si="22"/>
        <v/>
      </c>
      <c r="BF30" s="30" t="str">
        <f t="shared" si="23"/>
        <v/>
      </c>
      <c r="BG30" s="30" t="str">
        <f t="shared" si="24"/>
        <v/>
      </c>
      <c r="BH30" s="30" t="str">
        <f t="shared" si="25"/>
        <v/>
      </c>
      <c r="BI30" s="30" t="str">
        <f t="shared" si="26"/>
        <v/>
      </c>
      <c r="BJ30" s="30" t="str">
        <f t="shared" si="27"/>
        <v/>
      </c>
      <c r="BK30" s="30" t="str">
        <f t="shared" si="28"/>
        <v/>
      </c>
      <c r="BL30" s="30" t="str">
        <f t="shared" si="29"/>
        <v/>
      </c>
      <c r="BM30" s="30" t="str">
        <f t="shared" si="30"/>
        <v/>
      </c>
      <c r="BN30" s="30" t="str">
        <f t="shared" si="31"/>
        <v/>
      </c>
      <c r="BO30" s="30" t="str">
        <f t="shared" si="32"/>
        <v/>
      </c>
      <c r="BP30" s="30" t="str">
        <f t="shared" si="33"/>
        <v/>
      </c>
      <c r="BQ30" s="30" t="str">
        <f t="shared" si="34"/>
        <v/>
      </c>
      <c r="BR30" s="30" t="str">
        <f t="shared" si="35"/>
        <v/>
      </c>
      <c r="BS30" s="30" t="str">
        <f t="shared" si="36"/>
        <v/>
      </c>
      <c r="BT30" s="30" t="str">
        <f t="shared" si="37"/>
        <v/>
      </c>
      <c r="BU30" s="30" t="str">
        <f t="shared" si="38"/>
        <v/>
      </c>
      <c r="BV30" s="30" t="str">
        <f t="shared" si="39"/>
        <v/>
      </c>
      <c r="BW30" s="30" t="str">
        <f t="shared" si="40"/>
        <v/>
      </c>
      <c r="BX30" s="30" t="str">
        <f t="shared" si="41"/>
        <v/>
      </c>
      <c r="BY30" s="30">
        <f t="shared" si="42"/>
        <v>0</v>
      </c>
    </row>
    <row r="31" spans="1:77" ht="27" customHeight="1">
      <c r="A31" s="332" t="s">
        <v>69</v>
      </c>
      <c r="B31" s="333"/>
      <c r="C31" s="333"/>
      <c r="D31" s="333"/>
      <c r="E31" s="333"/>
      <c r="F31" s="333"/>
      <c r="G31" s="333"/>
      <c r="H31" s="334"/>
      <c r="I31" s="33"/>
      <c r="J31" s="33"/>
      <c r="K31" s="33"/>
      <c r="L31" s="332">
        <f>SUM(L8:N30)</f>
        <v>0</v>
      </c>
      <c r="M31" s="333"/>
      <c r="N31" s="41" t="s">
        <v>28</v>
      </c>
      <c r="O31" s="35">
        <f>SUM(O8:P30)</f>
        <v>0</v>
      </c>
      <c r="P31" s="34" t="s">
        <v>80</v>
      </c>
      <c r="Q31" s="42">
        <f>SUM(Q8:R30)</f>
        <v>0</v>
      </c>
      <c r="R31" s="41" t="s">
        <v>80</v>
      </c>
      <c r="S31" s="42">
        <f>SUM(S8:T30)</f>
        <v>0</v>
      </c>
      <c r="T31" s="41" t="s">
        <v>80</v>
      </c>
      <c r="U31" s="42"/>
      <c r="V31" s="43"/>
      <c r="W31" s="42"/>
      <c r="X31" s="43"/>
      <c r="Y31" s="43"/>
      <c r="Z31" s="44"/>
    </row>
    <row r="32" spans="1:77" ht="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sheetProtection sheet="1" objects="1" scenarios="1"/>
  <mergeCells count="190">
    <mergeCell ref="W4:Z4"/>
    <mergeCell ref="C28:E28"/>
    <mergeCell ref="F28:H28"/>
    <mergeCell ref="L28:N28"/>
    <mergeCell ref="C26:E26"/>
    <mergeCell ref="F26:H26"/>
    <mergeCell ref="L26:N26"/>
    <mergeCell ref="L27:N27"/>
    <mergeCell ref="C24:E24"/>
    <mergeCell ref="F24:H24"/>
    <mergeCell ref="L24:N24"/>
    <mergeCell ref="C25:E25"/>
    <mergeCell ref="F25:H25"/>
    <mergeCell ref="L25:N25"/>
    <mergeCell ref="O27:P27"/>
    <mergeCell ref="Q27:R27"/>
    <mergeCell ref="U27:V27"/>
    <mergeCell ref="W27:Z27"/>
    <mergeCell ref="O26:P26"/>
    <mergeCell ref="Q26:R26"/>
    <mergeCell ref="U26:V26"/>
    <mergeCell ref="W26:Z26"/>
    <mergeCell ref="O25:P25"/>
    <mergeCell ref="Q25:R25"/>
    <mergeCell ref="O30:P30"/>
    <mergeCell ref="Q30:R30"/>
    <mergeCell ref="U30:V30"/>
    <mergeCell ref="W30:Z30"/>
    <mergeCell ref="O29:P29"/>
    <mergeCell ref="Q29:R29"/>
    <mergeCell ref="U29:V29"/>
    <mergeCell ref="W29:Z29"/>
    <mergeCell ref="O28:P28"/>
    <mergeCell ref="Q28:R28"/>
    <mergeCell ref="U28:V28"/>
    <mergeCell ref="W28:Z28"/>
    <mergeCell ref="U25:V25"/>
    <mergeCell ref="W25:Z25"/>
    <mergeCell ref="O24:P24"/>
    <mergeCell ref="Q24:R24"/>
    <mergeCell ref="U24:V24"/>
    <mergeCell ref="W24:Z24"/>
    <mergeCell ref="O23:P23"/>
    <mergeCell ref="Q23:R23"/>
    <mergeCell ref="U23:V23"/>
    <mergeCell ref="W23:Z23"/>
    <mergeCell ref="O22:P22"/>
    <mergeCell ref="Q22:R22"/>
    <mergeCell ref="U22:V22"/>
    <mergeCell ref="W22:Z22"/>
    <mergeCell ref="O21:P21"/>
    <mergeCell ref="Q21:R21"/>
    <mergeCell ref="U21:V21"/>
    <mergeCell ref="W21:Z21"/>
    <mergeCell ref="O20:P20"/>
    <mergeCell ref="Q20:R20"/>
    <mergeCell ref="U20:V20"/>
    <mergeCell ref="W20:Z20"/>
    <mergeCell ref="O19:P19"/>
    <mergeCell ref="Q19:R19"/>
    <mergeCell ref="U19:V19"/>
    <mergeCell ref="W19:Z19"/>
    <mergeCell ref="O18:P18"/>
    <mergeCell ref="Q18:R18"/>
    <mergeCell ref="U18:V18"/>
    <mergeCell ref="W18:Z18"/>
    <mergeCell ref="O17:P17"/>
    <mergeCell ref="Q17:R17"/>
    <mergeCell ref="U17:V17"/>
    <mergeCell ref="W17:Z17"/>
    <mergeCell ref="O16:P16"/>
    <mergeCell ref="Q16:R16"/>
    <mergeCell ref="U16:V16"/>
    <mergeCell ref="W16:Z16"/>
    <mergeCell ref="O15:P15"/>
    <mergeCell ref="Q15:R15"/>
    <mergeCell ref="U15:V15"/>
    <mergeCell ref="W15:Z15"/>
    <mergeCell ref="O14:P14"/>
    <mergeCell ref="Q14:R14"/>
    <mergeCell ref="U14:V14"/>
    <mergeCell ref="W14:Z14"/>
    <mergeCell ref="O13:P13"/>
    <mergeCell ref="Q13:R13"/>
    <mergeCell ref="U13:V13"/>
    <mergeCell ref="W13:Z13"/>
    <mergeCell ref="O12:P12"/>
    <mergeCell ref="Q12:R12"/>
    <mergeCell ref="U12:V12"/>
    <mergeCell ref="W12:Z12"/>
    <mergeCell ref="O11:P11"/>
    <mergeCell ref="Q11:R11"/>
    <mergeCell ref="U11:V11"/>
    <mergeCell ref="W11:Z11"/>
    <mergeCell ref="O10:P10"/>
    <mergeCell ref="Q10:R10"/>
    <mergeCell ref="U10:V10"/>
    <mergeCell ref="W10:Z10"/>
    <mergeCell ref="W8:Z8"/>
    <mergeCell ref="Q9:R9"/>
    <mergeCell ref="U9:V9"/>
    <mergeCell ref="W9:Z9"/>
    <mergeCell ref="O8:P8"/>
    <mergeCell ref="O9:P9"/>
    <mergeCell ref="Q8:R8"/>
    <mergeCell ref="U8:V8"/>
    <mergeCell ref="L31:M31"/>
    <mergeCell ref="C22:E22"/>
    <mergeCell ref="F22:H22"/>
    <mergeCell ref="L22:N22"/>
    <mergeCell ref="C23:E23"/>
    <mergeCell ref="F23:H23"/>
    <mergeCell ref="L23:N23"/>
    <mergeCell ref="C30:E30"/>
    <mergeCell ref="F30:H30"/>
    <mergeCell ref="L30:N30"/>
    <mergeCell ref="C29:E29"/>
    <mergeCell ref="F29:H29"/>
    <mergeCell ref="L29:N29"/>
    <mergeCell ref="C20:E20"/>
    <mergeCell ref="F20:H20"/>
    <mergeCell ref="L20:N20"/>
    <mergeCell ref="C21:E21"/>
    <mergeCell ref="F21:H21"/>
    <mergeCell ref="L21:N21"/>
    <mergeCell ref="C27:E27"/>
    <mergeCell ref="F27:H27"/>
    <mergeCell ref="C18:E18"/>
    <mergeCell ref="F18:H18"/>
    <mergeCell ref="L18:N18"/>
    <mergeCell ref="C19:E19"/>
    <mergeCell ref="F19:H19"/>
    <mergeCell ref="L19:N19"/>
    <mergeCell ref="C17:E17"/>
    <mergeCell ref="F17:H17"/>
    <mergeCell ref="L17:N17"/>
    <mergeCell ref="C14:E14"/>
    <mergeCell ref="F14:H14"/>
    <mergeCell ref="L14:N14"/>
    <mergeCell ref="C15:E15"/>
    <mergeCell ref="F15:H15"/>
    <mergeCell ref="L15:N15"/>
    <mergeCell ref="C8:E8"/>
    <mergeCell ref="F8:H8"/>
    <mergeCell ref="L8:N8"/>
    <mergeCell ref="C9:E9"/>
    <mergeCell ref="F9:H9"/>
    <mergeCell ref="L9:N9"/>
    <mergeCell ref="A1:F1"/>
    <mergeCell ref="A31:H31"/>
    <mergeCell ref="U6:V7"/>
    <mergeCell ref="C12:E12"/>
    <mergeCell ref="F12:H12"/>
    <mergeCell ref="L12:N12"/>
    <mergeCell ref="C13:E13"/>
    <mergeCell ref="F13:H13"/>
    <mergeCell ref="L13:N13"/>
    <mergeCell ref="C10:E10"/>
    <mergeCell ref="F10:H10"/>
    <mergeCell ref="L10:N10"/>
    <mergeCell ref="C11:E11"/>
    <mergeCell ref="F11:H11"/>
    <mergeCell ref="L11:N11"/>
    <mergeCell ref="C16:E16"/>
    <mergeCell ref="F16:H16"/>
    <mergeCell ref="L16:N16"/>
    <mergeCell ref="W6:Z7"/>
    <mergeCell ref="A2:F2"/>
    <mergeCell ref="G2:T2"/>
    <mergeCell ref="U2:Z2"/>
    <mergeCell ref="W3:X3"/>
    <mergeCell ref="Y3:Z3"/>
    <mergeCell ref="T3:V3"/>
    <mergeCell ref="P3:S3"/>
    <mergeCell ref="P4:S4"/>
    <mergeCell ref="A4:D4"/>
    <mergeCell ref="A3:D3"/>
    <mergeCell ref="E3:F3"/>
    <mergeCell ref="G3:H3"/>
    <mergeCell ref="L4:O4"/>
    <mergeCell ref="L3:O3"/>
    <mergeCell ref="T4:V4"/>
    <mergeCell ref="Q6:R7"/>
    <mergeCell ref="O6:P7"/>
    <mergeCell ref="C7:E7"/>
    <mergeCell ref="F7:H7"/>
    <mergeCell ref="A6:H6"/>
    <mergeCell ref="L6:N7"/>
    <mergeCell ref="S6:T6"/>
    <mergeCell ref="E4:H4"/>
  </mergeCells>
  <phoneticPr fontId="2"/>
  <conditionalFormatting sqref="K8:K30">
    <cfRule type="cellIs" dxfId="1" priority="1" stopIfTrue="1" operator="equal">
      <formula>"×"</formula>
    </cfRule>
  </conditionalFormatting>
  <conditionalFormatting sqref="L31:M31 O31 Q31 S31">
    <cfRule type="cellIs" dxfId="0" priority="2" stopIfTrue="1" operator="equal">
      <formula>0</formula>
    </cfRule>
  </conditionalFormatting>
  <dataValidations count="3">
    <dataValidation imeMode="hiragana" allowBlank="1" showInputMessage="1" showErrorMessage="1" sqref="A34:Z65536 CD1:IV1048576 AA1:AC1048576 E5:Z5 U2:V2 A3:D5 X2:X3 W2:W4 Q2:S2 T2:T4 G2:K2 E3:F3 Y2:Z2 L2:L4 M2:P3"/>
    <dataValidation imeMode="off" allowBlank="1" showInputMessage="1" showErrorMessage="1" sqref="G3:K3 AD1:CC1048576 Y3:Z3 Q8:T30 C8:L30 E4 A8:A30 A1:F2 O8:P30"/>
    <dataValidation imeMode="on" allowBlank="1" showInputMessage="1" showErrorMessage="1" sqref="P4:S4"/>
  </dataValidations>
  <printOptions horizontalCentered="1"/>
  <pageMargins left="0.43307086614173229" right="0.35433070866141736" top="0.53" bottom="0.61" header="0.31" footer="0.25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明細書</vt:lpstr>
      <vt:lpstr>実績記録票</vt:lpstr>
      <vt:lpstr>実績記録票!Print_Area</vt:lpstr>
      <vt:lpstr>請求書!Print_Area</vt:lpstr>
      <vt:lpstr>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　光規</dc:creator>
  <cp:lastModifiedBy>SFUKUSHI</cp:lastModifiedBy>
  <cp:lastPrinted>2016-04-08T07:44:50Z</cp:lastPrinted>
  <dcterms:created xsi:type="dcterms:W3CDTF">1997-01-08T22:48:59Z</dcterms:created>
  <dcterms:modified xsi:type="dcterms:W3CDTF">2017-01-25T00:10:11Z</dcterms:modified>
</cp:coreProperties>
</file>