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財務課\経理係\07_経理業務\照会回答\県_市町課\経営戦略・公営企業の経営に当たっての留意事項等\R01\R02.01.24_【経営比較分析表】（案）局長訂正後\"/>
    </mc:Choice>
  </mc:AlternateContent>
  <workbookProtection workbookAlgorithmName="SHA-512" workbookHashValue="lU1uLveOPxgMduD7RRF562TWo3ncRFSvv9rWOoMzULMfggO8w5Euf10DwxGK3IccsLBb0niKnAST7KEs5ExtXA==" workbookSaltValue="fhWML6Uiyv1/6CN/gHrC6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<sst xmlns="http://schemas.openxmlformats.org/spreadsheetml/2006/main" count="223" uniqueCount="111">
  <si>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</si>
  <si>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</si>
  <si>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</si>
  <si>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</si>
  <si>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</si>
  <si>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</si>
  <si>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</si>
  <si>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</si>
  <si>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</si>
  <si>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</si>
  <si>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</si>
  <si>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</si>
  <si>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</si>
  <si>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</si>
  <si>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</si>
  <si>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</si>
  <si>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</si>
  <si>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</si>
  <si>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</si>
  <si>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</si>
  <si>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</si>
  <si>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</si>
  <si>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</si>
  <si>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</si>
  <si>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</si>
  <si>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</si>
  <si>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</si>
  <si>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</si>
  <si>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</si>
  <si>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</si>
  <si>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</si>
  <si>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</si>
  <si>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</si>
  <si>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</si>
  <si>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</si>
  <si>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</si>
  <si>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</si>
  <si>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</si>
  <si>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</si>
  <si>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</si>
  <si>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</si>
  <si>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</si>
  <si>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</si>
  <si>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</si>
  <si>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</si>
  <si>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</si>
  <si>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</si>
  <si>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</si>
  <si>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</si>
  <si>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</si>
  <si>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</si>
  <si>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</si>
  <si>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</si>
  <si>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</si>
  <si>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</si>
  <si>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</si>
  <si>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</si>
  <si>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</si>
  <si>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</si>
  <si>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</si>
  <si>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</si>
  <si>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</si>
  <si>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</si>
  <si>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</si>
  <si>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</si>
  <si>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</si>
  <si>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</si>
  <si>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</si>
  <si>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</si>
  <si>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</si>
  <si>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</si>
  <si>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</si>
  <si>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</si>
  <si>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</si>
  <si>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</si>
  <si>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</si>
  <si>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</si>
  <si>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</si>
  <si>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</si>
  <si>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</si>
  <si>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</si>
  <si>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</si>
  <si>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</si>
  <si>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</si>
  <si>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</si>
  <si>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</si>
  <si>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</si>
  <si>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</si>
  <si>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</si>
  <si>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</si>
  <si>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</si>
  <si>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</si>
  <si>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</si>
  <si>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</si>
  <si>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</si>
  <si>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</si>
  <si>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防府市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</si>
  <si>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</si>
  <si>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</si>
  <si>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</si>
  <si>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</si>
  <si>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</si>
  <si>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</si>
  <si>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</si>
  <si>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</si>
  <si>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</si>
  <si>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</si>
  <si>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</si>
  <si>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管渠老朽化率は、全国平均と比較すると低い水準であるが、類似団体と比較すると耐用年数を満了した管渠の増加により、平成26年度以降はかなり高い水準になっている。
　有形固定資産減価償却率は、類似団体と比較すると低い水準にある。これは、当市の固定資産台帳上の取得価額を、企業会計導入時の帳簿価額としており、企業会計導入時までの減価償却累計額を計上していないため、低い水準になっていることが要因の一つとして考えられるため、一層の老朽化対策が求められる。今後はストックマネジメント計画に基づき、ライフサイクルコストの縮減を図りつつ、老朽化した管渠及び施設の計画的な改築・更新を行っていく必要がある。</t>
    <rPh sb="9" eb="11">
      <t>ゼンコク</t>
    </rPh>
    <rPh sb="11" eb="13">
      <t>ヘイキン</t>
    </rPh>
    <rPh sb="14" eb="16">
      <t>ヒカク</t>
    </rPh>
    <rPh sb="19" eb="20">
      <t>ヒク</t>
    </rPh>
    <rPh sb="21" eb="23">
      <t>スイジュン</t>
    </rPh>
    <phoneticPr fontId="4"/>
  </si>
  <si>
    <t>　当市の公共下水道事業は、市街化区域内の整備を目標に処理区域を拡大しており、それに伴う下水道使用料の増加や一般会計からの繰入等により、これまでは収支の均衡を保った経営を行ってきた。
　しかし、処理区域拡大のための管渠の布設や老朽施設の更新等に伴う費用の増大と、企業債借入額の増加が著しいことが指標として表れており、企業債償還金が将来にわたって大きな負担になると予測される。また、人口の減少及び節水型社会の進展により、処理区域拡大中の現在でも、下水道使用料収入は既に微増程度となっており、近い将来、下水道使用料の値上げが避けられない状況である。従来のような公共投資的発想のみによる事業運営ではなく、費用対効果も重要な基準として取り入れた上での効果的な投資、効率的な経営が求められる。</t>
    <phoneticPr fontId="4"/>
  </si>
  <si>
    <t>　経常収支比率は平成28年度に一般会計繰出金の算出方法を変更したため減少し、類似団体を下回っているが、100％以上は維持しており、累積欠損金比率は0％で、経営の健全性は保っている。
　企業債残高対事業規模比率については、起債対象事業費及び起債借入額の増により企業債残高が毎年数億円ずつ増加しているため、類似団体の水準を大幅に超えている。また、汚水処理原価及び経費回収率については、汚水処理費のうち公費負担分の割合が変更させたため、相対的に私費負担分が増加し、類似団体とほぼ同等の水準になっている。
　流動比率は、償還期限が1年以内の企業債償還金を流動負債に計上するため100％を下回っていたが、平成29年度以降は未払金の減少等に伴い100％を超えており、今後も100％前後で推移するものと考えている。
　水洗化については、水洗便所設置済人口は増加しているが、処理区域内人口も増加しているため、水洗化率は微増となっている。
　施設利用率は、天候の影響などにより晴天時一日平均処理水量が増加したため、前年度と比較して上昇した。</t>
    <rPh sb="207" eb="209">
      <t>ヘンコウ</t>
    </rPh>
    <rPh sb="289" eb="291">
      <t>シタマワ</t>
    </rPh>
    <rPh sb="303" eb="305">
      <t>イコウ</t>
    </rPh>
    <rPh sb="312" eb="31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</si>
</sst>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0.25</c:v>
                </c:pt>
                <c:pt idx="1">
                  <c:v>0.06</c:v>
                </c:pt>
                <c:pt idx="2">
                  <c:v>0.05</c:v>
                </c:pt>
                <c:pt idx="3" formatCode="#,##0.00;&quot;△&quot;#,##0.00">
                  <c:v>0</c:v>
                </c:pt>
                <c:pt idx="4">
                  <c:v>0.04</c:v>
                </c:pt>
              </c:numCache>
            </c:numRef>
          </c:val>
          <c:extLst>
            <c:ext xmlns:c16="http://schemas.microsoft.com/office/drawing/2014/chart" uri="{C3380CC4-5D6E-409C-BE32-E72D297353CC}">
              <c16:uniqueId val="{00000000-92CD-4FAA-8BC4-D7AB0A4C03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92CD-4FAA-8BC4-D7AB0A4C03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64.680000000000007</c:v>
                </c:pt>
                <c:pt idx="1">
                  <c:v>60.95</c:v>
                </c:pt>
                <c:pt idx="2">
                  <c:v>61.31</c:v>
                </c:pt>
                <c:pt idx="3">
                  <c:v>55.73</c:v>
                </c:pt>
                <c:pt idx="4">
                  <c:v>59.54</c:v>
                </c:pt>
              </c:numCache>
            </c:numRef>
          </c:val>
          <c:extLst>
            <c:ext xmlns:c16="http://schemas.microsoft.com/office/drawing/2014/chart" uri="{C3380CC4-5D6E-409C-BE32-E72D297353CC}">
              <c16:uniqueId val="{00000000-2012-4628-92DA-84E98C26DF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2012-4628-92DA-84E98C26DF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89.36</c:v>
                </c:pt>
                <c:pt idx="1">
                  <c:v>89.78</c:v>
                </c:pt>
                <c:pt idx="2">
                  <c:v>90.21</c:v>
                </c:pt>
                <c:pt idx="3">
                  <c:v>89.95</c:v>
                </c:pt>
                <c:pt idx="4">
                  <c:v>90.15</c:v>
                </c:pt>
              </c:numCache>
            </c:numRef>
          </c:val>
          <c:extLst>
            <c:ext xmlns:c16="http://schemas.microsoft.com/office/drawing/2014/chart" uri="{C3380CC4-5D6E-409C-BE32-E72D297353CC}">
              <c16:uniqueId val="{00000000-FA63-45B3-A183-9881A31838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FA63-45B3-A183-9881A31838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109.17</c:v>
                </c:pt>
                <c:pt idx="1">
                  <c:v>109.54</c:v>
                </c:pt>
                <c:pt idx="2">
                  <c:v>106.43</c:v>
                </c:pt>
                <c:pt idx="3">
                  <c:v>105.69</c:v>
                </c:pt>
                <c:pt idx="4">
                  <c:v>105.28</c:v>
                </c:pt>
              </c:numCache>
            </c:numRef>
          </c:val>
          <c:extLst>
            <c:ext xmlns:c16="http://schemas.microsoft.com/office/drawing/2014/chart" uri="{C3380CC4-5D6E-409C-BE32-E72D297353CC}">
              <c16:uniqueId val="{00000000-D268-43C3-A017-414AA5AAF8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D268-43C3-A017-414AA5AAF8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10.29</c:v>
                </c:pt>
                <c:pt idx="1">
                  <c:v>12.53</c:v>
                </c:pt>
                <c:pt idx="2">
                  <c:v>14.85</c:v>
                </c:pt>
                <c:pt idx="3">
                  <c:v>17.07</c:v>
                </c:pt>
                <c:pt idx="4">
                  <c:v>18.61</c:v>
                </c:pt>
              </c:numCache>
            </c:numRef>
          </c:val>
          <c:extLst>
            <c:ext xmlns:c16="http://schemas.microsoft.com/office/drawing/2014/chart" uri="{C3380CC4-5D6E-409C-BE32-E72D297353CC}">
              <c16:uniqueId val="{00000000-CC41-42B7-A382-B1C3D7A638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CC41-42B7-A382-B1C3D7A638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1.46</c:v>
                </c:pt>
                <c:pt idx="1">
                  <c:v>1.85</c:v>
                </c:pt>
                <c:pt idx="2">
                  <c:v>1.9</c:v>
                </c:pt>
                <c:pt idx="3">
                  <c:v>2.0499999999999998</c:v>
                </c:pt>
                <c:pt idx="4">
                  <c:v>2.17</c:v>
                </c:pt>
              </c:numCache>
            </c:numRef>
          </c:val>
          <c:extLst>
            <c:ext xmlns:c16="http://schemas.microsoft.com/office/drawing/2014/chart" uri="{C3380CC4-5D6E-409C-BE32-E72D297353CC}">
              <c16:uniqueId val="{00000000-BBD7-43BA-B250-A3C3AF4AB8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BBD7-43BA-B250-A3C3AF4AB8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EF-4AF5-9825-8273F1A966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36EF-4AF5-9825-8273F1A966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85.83</c:v>
                </c:pt>
                <c:pt idx="1">
                  <c:v>94.21</c:v>
                </c:pt>
                <c:pt idx="2">
                  <c:v>94.37</c:v>
                </c:pt>
                <c:pt idx="3">
                  <c:v>108.14</c:v>
                </c:pt>
                <c:pt idx="4">
                  <c:v>110.37</c:v>
                </c:pt>
              </c:numCache>
            </c:numRef>
          </c:val>
          <c:extLst>
            <c:ext xmlns:c16="http://schemas.microsoft.com/office/drawing/2014/chart" uri="{C3380CC4-5D6E-409C-BE32-E72D297353CC}">
              <c16:uniqueId val="{00000000-CF74-4D18-8A46-7202A5E501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CF74-4D18-8A46-7202A5E501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702.87</c:v>
                </c:pt>
                <c:pt idx="1">
                  <c:v>665.06</c:v>
                </c:pt>
                <c:pt idx="2">
                  <c:v>814.55</c:v>
                </c:pt>
                <c:pt idx="3">
                  <c:v>1023.59</c:v>
                </c:pt>
                <c:pt idx="4">
                  <c:v>1023.49</c:v>
                </c:pt>
              </c:numCache>
            </c:numRef>
          </c:val>
          <c:extLst>
            <c:ext xmlns:c16="http://schemas.microsoft.com/office/drawing/2014/chart" uri="{C3380CC4-5D6E-409C-BE32-E72D297353CC}">
              <c16:uniqueId val="{00000000-BE42-49CA-8C49-B4A5EFF824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BE42-49CA-8C49-B4A5EFF824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122.67</c:v>
                </c:pt>
                <c:pt idx="1">
                  <c:v>124.03</c:v>
                </c:pt>
                <c:pt idx="2">
                  <c:v>115.55</c:v>
                </c:pt>
                <c:pt idx="3">
                  <c:v>100</c:v>
                </c:pt>
                <c:pt idx="4">
                  <c:v>100</c:v>
                </c:pt>
              </c:numCache>
            </c:numRef>
          </c:val>
          <c:extLst>
            <c:ext xmlns:c16="http://schemas.microsoft.com/office/drawing/2014/chart" uri="{C3380CC4-5D6E-409C-BE32-E72D297353CC}">
              <c16:uniqueId val="{00000000-0FE7-4C0E-ACB5-DB761F7B8B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0FE7-4C0E-ACB5-DB761F7B8B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126.91</c:v>
                </c:pt>
                <c:pt idx="1">
                  <c:v>125.47</c:v>
                </c:pt>
                <c:pt idx="2">
                  <c:v>134.59</c:v>
                </c:pt>
                <c:pt idx="3">
                  <c:v>155.53</c:v>
                </c:pt>
                <c:pt idx="4">
                  <c:v>155.76</c:v>
                </c:pt>
              </c:numCache>
            </c:numRef>
          </c:val>
          <c:extLst>
            <c:ext xmlns:c16="http://schemas.microsoft.com/office/drawing/2014/chart" uri="{C3380CC4-5D6E-409C-BE32-E72D297353CC}">
              <c16:uniqueId val="{00000000-6E96-432D-A382-8F2FA3AE0E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6E96-432D-A382-8F2FA3AE0E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山口県　防府市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116435</v>
      </c>
      <c r="AM8" s="68"/>
      <c r="AN8" s="68"/>
      <c r="AO8" s="68"/>
      <c r="AP8" s="68"/>
      <c r="AQ8" s="68"/>
      <c r="AR8" s="68"/>
      <c r="AS8" s="68"/>
      <c r="AT8" s="67">
        <f>データ!T6</f>
        <v>189.37</v>
      </c>
      <c r="AU8" s="67"/>
      <c r="AV8" s="67"/>
      <c r="AW8" s="67"/>
      <c r="AX8" s="67"/>
      <c r="AY8" s="67"/>
      <c r="AZ8" s="67"/>
      <c r="BA8" s="67"/>
      <c r="BB8" s="67">
        <f>データ!U6</f>
        <v>614.85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50.3</v>
      </c>
      <c r="J10" s="67"/>
      <c r="K10" s="67"/>
      <c r="L10" s="67"/>
      <c r="M10" s="67"/>
      <c r="N10" s="67"/>
      <c r="O10" s="67"/>
      <c r="P10" s="67">
        <f>データ!P6</f>
        <v>67.67</v>
      </c>
      <c r="Q10" s="67"/>
      <c r="R10" s="67"/>
      <c r="S10" s="67"/>
      <c r="T10" s="67"/>
      <c r="U10" s="67"/>
      <c r="V10" s="67"/>
      <c r="W10" s="67">
        <f>データ!Q6</f>
        <v>70.69</v>
      </c>
      <c r="X10" s="67"/>
      <c r="Y10" s="67"/>
      <c r="Z10" s="67"/>
      <c r="AA10" s="67"/>
      <c r="AB10" s="67"/>
      <c r="AC10" s="67"/>
      <c r="AD10" s="68">
        <f>データ!R6</f>
        <v>2700</v>
      </c>
      <c r="AE10" s="68"/>
      <c r="AF10" s="68"/>
      <c r="AG10" s="68"/>
      <c r="AH10" s="68"/>
      <c r="AI10" s="68"/>
      <c r="AJ10" s="68"/>
      <c r="AK10" s="2"/>
      <c r="AL10" s="68">
        <f>データ!V6</f>
        <v>78598</v>
      </c>
      <c r="AM10" s="68"/>
      <c r="AN10" s="68"/>
      <c r="AO10" s="68"/>
      <c r="AP10" s="68"/>
      <c r="AQ10" s="68"/>
      <c r="AR10" s="68"/>
      <c r="AS10" s="68"/>
      <c r="AT10" s="67">
        <f>データ!W6</f>
        <v>20.3</v>
      </c>
      <c r="AU10" s="67"/>
      <c r="AV10" s="67"/>
      <c r="AW10" s="67"/>
      <c r="AX10" s="67"/>
      <c r="AY10" s="67"/>
      <c r="AZ10" s="67"/>
      <c r="BA10" s="67"/>
      <c r="BB10" s="67">
        <f>データ!X6</f>
        <v>3871.82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DgJlgluEGhCONgrhyv13V/hA2gJgoDK9hd4AV7GuL/bZfLCw/Qzkal5PDQTpCGYdOO2VUreRJNN8pqxUQFNb2w==" saltValue="qFd1mquaSCaYgD+DRe4S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352063</v>
      </c>
      <c r="D6" s="33">
        <f t="shared" si="3"/>
        <v>46</v>
      </c>
      <c r="E6" s="33">
        <f t="shared" si="3"/>
        <v>17</v>
      </c>
      <c r="F6" s="33">
        <f t="shared" si="3"/>
        <v>1</v>
      </c>
      <c r="G6" s="33">
        <f t="shared" si="3"/>
        <v>0</v>
      </c>
      <c r="H6" s="33" t="str">
        <f t="shared" si="3"/>
        <v>山口県　防府市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50.3</v>
      </c>
      <c r="P6" s="34">
        <f t="shared" si="3"/>
        <v>67.67</v>
      </c>
      <c r="Q6" s="34">
        <f t="shared" si="3"/>
        <v>70.69</v>
      </c>
      <c r="R6" s="34">
        <f t="shared" si="3"/>
        <v>2700</v>
      </c>
      <c r="S6" s="34">
        <f t="shared" si="3"/>
        <v>116435</v>
      </c>
      <c r="T6" s="34">
        <f t="shared" si="3"/>
        <v>189.37</v>
      </c>
      <c r="U6" s="34">
        <f t="shared" si="3"/>
        <v>614.85</v>
      </c>
      <c r="V6" s="34">
        <f t="shared" si="3"/>
        <v>78598</v>
      </c>
      <c r="W6" s="34">
        <f t="shared" si="3"/>
        <v>20.3</v>
      </c>
      <c r="X6" s="34">
        <f t="shared" si="3"/>
        <v>3871.82</v>
      </c>
      <c r="Y6" s="35">
        <f>IF(Y7="",NA(),Y7)</f>
        <v>109.17</v>
      </c>
      <c r="Z6" s="35">
        <f t="shared" ref="Z6:AH6" si="4">IF(Z7="",NA(),Z7)</f>
        <v>109.54</v>
      </c>
      <c r="AA6" s="35">
        <f t="shared" si="4"/>
        <v>106.43</v>
      </c>
      <c r="AB6" s="35">
        <f t="shared" si="4"/>
        <v>105.69</v>
      </c>
      <c r="AC6" s="35">
        <f t="shared" si="4"/>
        <v>105.28</v>
      </c>
      <c r="AD6" s="35">
        <f t="shared" si="4"/>
        <v>108.77</v>
      </c>
      <c r="AE6" s="35">
        <f t="shared" si="4"/>
        <v>109.48</v>
      </c>
      <c r="AF6" s="35">
        <f t="shared" si="4"/>
        <v>109.27</v>
      </c>
      <c r="AG6" s="35">
        <f t="shared" si="4"/>
        <v>108.03</v>
      </c>
      <c r="AH6" s="35">
        <f t="shared" si="4"/>
        <v>106.9</v>
      </c>
      <c r="AI6" s="34" t="str">
        <f>IF(AI7="","",IF(AI7="-","【-】","【"&amp;SUBSTITUTE(TEXT(AI7,"#,##0.00"),"-","△")&amp;"】"))</f>
        <v>【108.69】</v>
      </c>
      <c r="AJ6" s="34">
        <f>IF(AJ7="",NA(),AJ7)</f>
        <v>0</v>
      </c>
      <c r="AK6" s="34">
        <f t="shared" ref="AK6:AS6" si="5">IF(AK7="",NA(),AK7)</f>
        <v>0</v>
      </c>
      <c r="AL6" s="34">
        <f t="shared" si="5"/>
        <v>0</v>
      </c>
      <c r="AM6" s="34">
        <f t="shared" si="5"/>
        <v>0</v>
      </c>
      <c r="AN6" s="34">
        <f t="shared" si="5"/>
        <v>0</v>
      </c>
      <c r="AO6" s="35">
        <f t="shared" si="5"/>
        <v>21.47</v>
      </c>
      <c r="AP6" s="35">
        <f t="shared" si="5"/>
        <v>16.34</v>
      </c>
      <c r="AQ6" s="35">
        <f t="shared" si="5"/>
        <v>15.65</v>
      </c>
      <c r="AR6" s="35">
        <f t="shared" si="5"/>
        <v>13.55</v>
      </c>
      <c r="AS6" s="35">
        <f t="shared" si="5"/>
        <v>9.06</v>
      </c>
      <c r="AT6" s="34" t="str">
        <f>IF(AT7="","",IF(AT7="-","【-】","【"&amp;SUBSTITUTE(TEXT(AT7,"#,##0.00"),"-","△")&amp;"】"))</f>
        <v>【3.28】</v>
      </c>
      <c r="AU6" s="35">
        <f>IF(AU7="",NA(),AU7)</f>
        <v>85.83</v>
      </c>
      <c r="AV6" s="35">
        <f t="shared" ref="AV6:BD6" si="6">IF(AV7="",NA(),AV7)</f>
        <v>94.21</v>
      </c>
      <c r="AW6" s="35">
        <f t="shared" si="6"/>
        <v>94.37</v>
      </c>
      <c r="AX6" s="35">
        <f t="shared" si="6"/>
        <v>108.14</v>
      </c>
      <c r="AY6" s="35">
        <f t="shared" si="6"/>
        <v>110.37</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702.87</v>
      </c>
      <c r="BG6" s="35">
        <f t="shared" ref="BG6:BO6" si="7">IF(BG7="",NA(),BG7)</f>
        <v>665.06</v>
      </c>
      <c r="BH6" s="35">
        <f t="shared" si="7"/>
        <v>814.55</v>
      </c>
      <c r="BI6" s="35">
        <f t="shared" si="7"/>
        <v>1023.59</v>
      </c>
      <c r="BJ6" s="35">
        <f t="shared" si="7"/>
        <v>1023.49</v>
      </c>
      <c r="BK6" s="35">
        <f t="shared" si="7"/>
        <v>854.16</v>
      </c>
      <c r="BL6" s="35">
        <f t="shared" si="7"/>
        <v>848.31</v>
      </c>
      <c r="BM6" s="35">
        <f t="shared" si="7"/>
        <v>774.99</v>
      </c>
      <c r="BN6" s="35">
        <f t="shared" si="7"/>
        <v>799.41</v>
      </c>
      <c r="BO6" s="35">
        <f t="shared" si="7"/>
        <v>820.36</v>
      </c>
      <c r="BP6" s="34" t="str">
        <f>IF(BP7="","",IF(BP7="-","【-】","【"&amp;SUBSTITUTE(TEXT(BP7,"#,##0.00"),"-","△")&amp;"】"))</f>
        <v>【682.78】</v>
      </c>
      <c r="BQ6" s="35">
        <f>IF(BQ7="",NA(),BQ7)</f>
        <v>122.67</v>
      </c>
      <c r="BR6" s="35">
        <f t="shared" ref="BR6:BZ6" si="8">IF(BR7="",NA(),BR7)</f>
        <v>124.03</v>
      </c>
      <c r="BS6" s="35">
        <f t="shared" si="8"/>
        <v>115.55</v>
      </c>
      <c r="BT6" s="35">
        <f t="shared" si="8"/>
        <v>100</v>
      </c>
      <c r="BU6" s="35">
        <f t="shared" si="8"/>
        <v>100</v>
      </c>
      <c r="BV6" s="35">
        <f t="shared" si="8"/>
        <v>93.13</v>
      </c>
      <c r="BW6" s="35">
        <f t="shared" si="8"/>
        <v>94.38</v>
      </c>
      <c r="BX6" s="35">
        <f t="shared" si="8"/>
        <v>96.57</v>
      </c>
      <c r="BY6" s="35">
        <f t="shared" si="8"/>
        <v>96.54</v>
      </c>
      <c r="BZ6" s="35">
        <f t="shared" si="8"/>
        <v>95.4</v>
      </c>
      <c r="CA6" s="34" t="str">
        <f>IF(CA7="","",IF(CA7="-","【-】","【"&amp;SUBSTITUTE(TEXT(CA7,"#,##0.00"),"-","△")&amp;"】"))</f>
        <v>【100.91】</v>
      </c>
      <c r="CB6" s="35">
        <f>IF(CB7="",NA(),CB7)</f>
        <v>126.91</v>
      </c>
      <c r="CC6" s="35">
        <f t="shared" ref="CC6:CK6" si="9">IF(CC7="",NA(),CC7)</f>
        <v>125.47</v>
      </c>
      <c r="CD6" s="35">
        <f t="shared" si="9"/>
        <v>134.59</v>
      </c>
      <c r="CE6" s="35">
        <f t="shared" si="9"/>
        <v>155.53</v>
      </c>
      <c r="CF6" s="35">
        <f t="shared" si="9"/>
        <v>155.76</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64.680000000000007</v>
      </c>
      <c r="CN6" s="35">
        <f t="shared" ref="CN6:CV6" si="10">IF(CN7="",NA(),CN7)</f>
        <v>60.95</v>
      </c>
      <c r="CO6" s="35">
        <f t="shared" si="10"/>
        <v>61.31</v>
      </c>
      <c r="CP6" s="35">
        <f t="shared" si="10"/>
        <v>55.73</v>
      </c>
      <c r="CQ6" s="35">
        <f t="shared" si="10"/>
        <v>59.54</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89.36</v>
      </c>
      <c r="CY6" s="35">
        <f t="shared" ref="CY6:DG6" si="11">IF(CY7="",NA(),CY7)</f>
        <v>89.78</v>
      </c>
      <c r="CZ6" s="35">
        <f t="shared" si="11"/>
        <v>90.21</v>
      </c>
      <c r="DA6" s="35">
        <f t="shared" si="11"/>
        <v>89.95</v>
      </c>
      <c r="DB6" s="35">
        <f t="shared" si="11"/>
        <v>90.15</v>
      </c>
      <c r="DC6" s="35">
        <f t="shared" si="11"/>
        <v>91.11</v>
      </c>
      <c r="DD6" s="35">
        <f t="shared" si="11"/>
        <v>91.44</v>
      </c>
      <c r="DE6" s="35">
        <f t="shared" si="11"/>
        <v>91.76</v>
      </c>
      <c r="DF6" s="35">
        <f t="shared" si="11"/>
        <v>92.3</v>
      </c>
      <c r="DG6" s="35">
        <f t="shared" si="11"/>
        <v>92.55</v>
      </c>
      <c r="DH6" s="34" t="str">
        <f>IF(DH7="","",IF(DH7="-","【-】","【"&amp;SUBSTITUTE(TEXT(DH7,"#,##0.00"),"-","△")&amp;"】"))</f>
        <v>【95.20】</v>
      </c>
      <c r="DI6" s="35">
        <f>IF(DI7="",NA(),DI7)</f>
        <v>10.29</v>
      </c>
      <c r="DJ6" s="35">
        <f t="shared" ref="DJ6:DR6" si="12">IF(DJ7="",NA(),DJ7)</f>
        <v>12.53</v>
      </c>
      <c r="DK6" s="35">
        <f t="shared" si="12"/>
        <v>14.85</v>
      </c>
      <c r="DL6" s="35">
        <f t="shared" si="12"/>
        <v>17.07</v>
      </c>
      <c r="DM6" s="35">
        <f t="shared" si="12"/>
        <v>18.61</v>
      </c>
      <c r="DN6" s="35">
        <f t="shared" si="12"/>
        <v>25.52</v>
      </c>
      <c r="DO6" s="35">
        <f t="shared" si="12"/>
        <v>25.89</v>
      </c>
      <c r="DP6" s="35">
        <f t="shared" si="12"/>
        <v>26.63</v>
      </c>
      <c r="DQ6" s="35">
        <f t="shared" si="12"/>
        <v>25.61</v>
      </c>
      <c r="DR6" s="35">
        <f t="shared" si="12"/>
        <v>26.13</v>
      </c>
      <c r="DS6" s="34" t="str">
        <f>IF(DS7="","",IF(DS7="-","【-】","【"&amp;SUBSTITUTE(TEXT(DS7,"#,##0.00"),"-","△")&amp;"】"))</f>
        <v>【38.60】</v>
      </c>
      <c r="DT6" s="35">
        <f>IF(DT7="",NA(),DT7)</f>
        <v>1.46</v>
      </c>
      <c r="DU6" s="35">
        <f t="shared" ref="DU6:EC6" si="13">IF(DU7="",NA(),DU7)</f>
        <v>1.85</v>
      </c>
      <c r="DV6" s="35">
        <f t="shared" si="13"/>
        <v>1.9</v>
      </c>
      <c r="DW6" s="35">
        <f t="shared" si="13"/>
        <v>2.0499999999999998</v>
      </c>
      <c r="DX6" s="35">
        <f t="shared" si="13"/>
        <v>2.17</v>
      </c>
      <c r="DY6" s="35">
        <f t="shared" si="13"/>
        <v>0.76</v>
      </c>
      <c r="DZ6" s="35">
        <f t="shared" si="13"/>
        <v>0.71</v>
      </c>
      <c r="EA6" s="35">
        <f t="shared" si="13"/>
        <v>0.95</v>
      </c>
      <c r="EB6" s="35">
        <f t="shared" si="13"/>
        <v>1.07</v>
      </c>
      <c r="EC6" s="35">
        <f t="shared" si="13"/>
        <v>1.03</v>
      </c>
      <c r="ED6" s="34" t="str">
        <f>IF(ED7="","",IF(ED7="-","【-】","【"&amp;SUBSTITUTE(TEXT(ED7,"#,##0.00"),"-","△")&amp;"】"))</f>
        <v>【5.64】</v>
      </c>
      <c r="EE6" s="35">
        <f>IF(EE7="",NA(),EE7)</f>
        <v>0.25</v>
      </c>
      <c r="EF6" s="35">
        <f t="shared" ref="EF6:EN6" si="14">IF(EF7="",NA(),EF7)</f>
        <v>0.06</v>
      </c>
      <c r="EG6" s="35">
        <f t="shared" si="14"/>
        <v>0.05</v>
      </c>
      <c r="EH6" s="34">
        <f t="shared" si="14"/>
        <v>0</v>
      </c>
      <c r="EI6" s="35">
        <f t="shared" si="14"/>
        <v>0.04</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352063</v>
      </c>
      <c r="D7" s="37">
        <v>46</v>
      </c>
      <c r="E7" s="37">
        <v>17</v>
      </c>
      <c r="F7" s="37">
        <v>1</v>
      </c>
      <c r="G7" s="37">
        <v>0</v>
      </c>
      <c r="H7" s="37" t="s">
        <v>96</v>
      </c>
      <c r="I7" s="37" t="s">
        <v>97</v>
      </c>
      <c r="J7" s="37" t="s">
        <v>98</v>
      </c>
      <c r="K7" s="37" t="s">
        <v>99</v>
      </c>
      <c r="L7" s="37" t="s">
        <v>100</v>
      </c>
      <c r="M7" s="37" t="s">
        <v>101</v>
      </c>
      <c r="N7" s="38" t="s">
        <v>102</v>
      </c>
      <c r="O7" s="38">
        <v>50.3</v>
      </c>
      <c r="P7" s="38">
        <v>67.67</v>
      </c>
      <c r="Q7" s="38">
        <v>70.69</v>
      </c>
      <c r="R7" s="38">
        <v>2700</v>
      </c>
      <c r="S7" s="38">
        <v>116435</v>
      </c>
      <c r="T7" s="38">
        <v>189.37</v>
      </c>
      <c r="U7" s="38">
        <v>614.85</v>
      </c>
      <c r="V7" s="38">
        <v>78598</v>
      </c>
      <c r="W7" s="38">
        <v>20.3</v>
      </c>
      <c r="X7" s="38">
        <v>3871.82</v>
      </c>
      <c r="Y7" s="38">
        <v>109.17</v>
      </c>
      <c r="Z7" s="38">
        <v>109.54</v>
      </c>
      <c r="AA7" s="38">
        <v>106.43</v>
      </c>
      <c r="AB7" s="38">
        <v>105.69</v>
      </c>
      <c r="AC7" s="38">
        <v>105.28</v>
      </c>
      <c r="AD7" s="38">
        <v>108.77</v>
      </c>
      <c r="AE7" s="38">
        <v>109.48</v>
      </c>
      <c r="AF7" s="38">
        <v>109.27</v>
      </c>
      <c r="AG7" s="38">
        <v>108.03</v>
      </c>
      <c r="AH7" s="38">
        <v>106.9</v>
      </c>
      <c r="AI7" s="38">
        <v>108.69</v>
      </c>
      <c r="AJ7" s="38">
        <v>0</v>
      </c>
      <c r="AK7" s="38">
        <v>0</v>
      </c>
      <c r="AL7" s="38">
        <v>0</v>
      </c>
      <c r="AM7" s="38">
        <v>0</v>
      </c>
      <c r="AN7" s="38">
        <v>0</v>
      </c>
      <c r="AO7" s="38">
        <v>21.47</v>
      </c>
      <c r="AP7" s="38">
        <v>16.34</v>
      </c>
      <c r="AQ7" s="38">
        <v>15.65</v>
      </c>
      <c r="AR7" s="38">
        <v>13.55</v>
      </c>
      <c r="AS7" s="38">
        <v>9.06</v>
      </c>
      <c r="AT7" s="38">
        <v>3.28</v>
      </c>
      <c r="AU7" s="38">
        <v>85.83</v>
      </c>
      <c r="AV7" s="38">
        <v>94.21</v>
      </c>
      <c r="AW7" s="38">
        <v>94.37</v>
      </c>
      <c r="AX7" s="38">
        <v>108.14</v>
      </c>
      <c r="AY7" s="38">
        <v>110.37</v>
      </c>
      <c r="AZ7" s="38">
        <v>79.239999999999995</v>
      </c>
      <c r="BA7" s="38">
        <v>78.930000000000007</v>
      </c>
      <c r="BB7" s="38">
        <v>77.94</v>
      </c>
      <c r="BC7" s="38">
        <v>78.45</v>
      </c>
      <c r="BD7" s="38">
        <v>76.31</v>
      </c>
      <c r="BE7" s="38">
        <v>69.489999999999995</v>
      </c>
      <c r="BF7" s="38">
        <v>702.87</v>
      </c>
      <c r="BG7" s="38">
        <v>665.06</v>
      </c>
      <c r="BH7" s="38">
        <v>814.55</v>
      </c>
      <c r="BI7" s="38">
        <v>1023.59</v>
      </c>
      <c r="BJ7" s="38">
        <v>1023.49</v>
      </c>
      <c r="BK7" s="38">
        <v>854.16</v>
      </c>
      <c r="BL7" s="38">
        <v>848.31</v>
      </c>
      <c r="BM7" s="38">
        <v>774.99</v>
      </c>
      <c r="BN7" s="38">
        <v>799.41</v>
      </c>
      <c r="BO7" s="38">
        <v>820.36</v>
      </c>
      <c r="BP7" s="38">
        <v>682.78</v>
      </c>
      <c r="BQ7" s="38">
        <v>122.67</v>
      </c>
      <c r="BR7" s="38">
        <v>124.03</v>
      </c>
      <c r="BS7" s="38">
        <v>115.55</v>
      </c>
      <c r="BT7" s="38">
        <v>100</v>
      </c>
      <c r="BU7" s="38">
        <v>100</v>
      </c>
      <c r="BV7" s="38">
        <v>93.13</v>
      </c>
      <c r="BW7" s="38">
        <v>94.38</v>
      </c>
      <c r="BX7" s="38">
        <v>96.57</v>
      </c>
      <c r="BY7" s="38">
        <v>96.54</v>
      </c>
      <c r="BZ7" s="38">
        <v>95.4</v>
      </c>
      <c r="CA7" s="38">
        <v>100.91</v>
      </c>
      <c r="CB7" s="38">
        <v>126.91</v>
      </c>
      <c r="CC7" s="38">
        <v>125.47</v>
      </c>
      <c r="CD7" s="38">
        <v>134.59</v>
      </c>
      <c r="CE7" s="38">
        <v>155.53</v>
      </c>
      <c r="CF7" s="38">
        <v>155.76</v>
      </c>
      <c r="CG7" s="38">
        <v>167.97</v>
      </c>
      <c r="CH7" s="38">
        <v>165.45</v>
      </c>
      <c r="CI7" s="38">
        <v>161.54</v>
      </c>
      <c r="CJ7" s="38">
        <v>162.81</v>
      </c>
      <c r="CK7" s="38">
        <v>163.19999999999999</v>
      </c>
      <c r="CL7" s="38">
        <v>136.86000000000001</v>
      </c>
      <c r="CM7" s="38">
        <v>64.680000000000007</v>
      </c>
      <c r="CN7" s="38">
        <v>60.95</v>
      </c>
      <c r="CO7" s="38">
        <v>61.31</v>
      </c>
      <c r="CP7" s="38">
        <v>55.73</v>
      </c>
      <c r="CQ7" s="38">
        <v>59.54</v>
      </c>
      <c r="CR7" s="38">
        <v>64.87</v>
      </c>
      <c r="CS7" s="38">
        <v>65.62</v>
      </c>
      <c r="CT7" s="38">
        <v>64.67</v>
      </c>
      <c r="CU7" s="38">
        <v>64.959999999999994</v>
      </c>
      <c r="CV7" s="38">
        <v>65.040000000000006</v>
      </c>
      <c r="CW7" s="38">
        <v>58.98</v>
      </c>
      <c r="CX7" s="38">
        <v>89.36</v>
      </c>
      <c r="CY7" s="38">
        <v>89.78</v>
      </c>
      <c r="CZ7" s="38">
        <v>90.21</v>
      </c>
      <c r="DA7" s="38">
        <v>89.95</v>
      </c>
      <c r="DB7" s="38">
        <v>90.15</v>
      </c>
      <c r="DC7" s="38">
        <v>91.11</v>
      </c>
      <c r="DD7" s="38">
        <v>91.44</v>
      </c>
      <c r="DE7" s="38">
        <v>91.76</v>
      </c>
      <c r="DF7" s="38">
        <v>92.3</v>
      </c>
      <c r="DG7" s="38">
        <v>92.55</v>
      </c>
      <c r="DH7" s="38">
        <v>95.2</v>
      </c>
      <c r="DI7" s="38">
        <v>10.29</v>
      </c>
      <c r="DJ7" s="38">
        <v>12.53</v>
      </c>
      <c r="DK7" s="38">
        <v>14.85</v>
      </c>
      <c r="DL7" s="38">
        <v>17.07</v>
      </c>
      <c r="DM7" s="38">
        <v>18.61</v>
      </c>
      <c r="DN7" s="38">
        <v>25.52</v>
      </c>
      <c r="DO7" s="38">
        <v>25.89</v>
      </c>
      <c r="DP7" s="38">
        <v>26.63</v>
      </c>
      <c r="DQ7" s="38">
        <v>25.61</v>
      </c>
      <c r="DR7" s="38">
        <v>26.13</v>
      </c>
      <c r="DS7" s="38">
        <v>38.6</v>
      </c>
      <c r="DT7" s="38">
        <v>1.46</v>
      </c>
      <c r="DU7" s="38">
        <v>1.85</v>
      </c>
      <c r="DV7" s="38">
        <v>1.9</v>
      </c>
      <c r="DW7" s="38">
        <v>2.0499999999999998</v>
      </c>
      <c r="DX7" s="38">
        <v>2.17</v>
      </c>
      <c r="DY7" s="38">
        <v>0.76</v>
      </c>
      <c r="DZ7" s="38">
        <v>0.71</v>
      </c>
      <c r="EA7" s="38">
        <v>0.95</v>
      </c>
      <c r="EB7" s="38">
        <v>1.07</v>
      </c>
      <c r="EC7" s="38">
        <v>1.03</v>
      </c>
      <c r="ED7" s="38">
        <v>5.64</v>
      </c>
      <c r="EE7" s="38">
        <v>0.25</v>
      </c>
      <c r="EF7" s="38">
        <v>0.06</v>
      </c>
      <c r="EG7" s="38">
        <v>0.05</v>
      </c>
      <c r="EH7" s="38">
        <v>0</v>
      </c>
      <c r="EI7" s="38">
        <v>0.04</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wb5061</cp:lastModifiedBy>
  <cp:lastPrinted>2020-01-24T05:39:47Z</cp:lastPrinted>
  <dcterms:created xsi:type="dcterms:W3CDTF">2019-12-05T04:46:49Z</dcterms:created>
  <dcterms:modified xsi:type="dcterms:W3CDTF">2020-01-24T05:53:31Z</dcterms:modified>
  <cp:category/>
</cp:coreProperties>
</file>