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05093\Desktop\文書管理システム添付データ\"/>
    </mc:Choice>
  </mc:AlternateContent>
  <xr:revisionPtr revIDLastSave="0" documentId="13_ncr:1_{52EBC075-EA21-493A-B17D-E133D58D3C3E}" xr6:coauthVersionLast="36" xr6:coauthVersionMax="36" xr10:uidLastSave="{00000000-0000-0000-0000-000000000000}"/>
  <workbookProtection workbookAlgorithmName="SHA-512" workbookHashValue="w7Qan6bMYPUfHqaN+rbkeqk6T5sCwc39PKJlRo3IgKuJynpeX5mO2qX8WEcmfGH30va6X/u+syiFTFqMkRmB2Q==" workbookSaltValue="i/8YCA1w9LvA5LLwHsYhi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I10" i="4" s="1"/>
  <c r="N6" i="5"/>
  <c r="M6" i="5"/>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B10" i="4"/>
  <c r="BB8" i="4"/>
  <c r="AT8" i="4"/>
  <c r="AD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<sst xmlns="http://schemas.openxmlformats.org/spreadsheetml/2006/main" count="228" uniqueCount="115">
  <si>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</si>
  <si>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</si>
  <si>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</si>
  <si>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</si>
  <si>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</si>
  <si>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</si>
  <si>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</si>
  <si>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</si>
  <si>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</si>
  <si>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</si>
  <si>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</si>
  <si>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</si>
  <si>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</si>
  <si>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</si>
  <si>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</si>
  <si>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</si>
  <si>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</si>
  <si>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</si>
  <si>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</si>
  <si>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</si>
  <si>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</si>
  <si>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</si>
  <si>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</si>
  <si>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</si>
  <si>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</si>
  <si>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</si>
  <si>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</si>
  <si>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</si>
  <si>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</si>
  <si>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</si>
  <si>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</si>
  <si>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</si>
  <si>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</si>
  <si>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</si>
  <si>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</si>
  <si>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</si>
  <si>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</si>
  <si>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</si>
  <si>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</si>
  <si>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</si>
  <si>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</si>
  <si>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</si>
  <si>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</si>
  <si>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</si>
  <si>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</si>
  <si>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</si>
  <si>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</si>
  <si>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</si>
  <si>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</si>
  <si>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</si>
  <si>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</si>
  <si>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</si>
  <si>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</si>
  <si>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</si>
  <si>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</si>
  <si>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</si>
  <si>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</si>
  <si>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</si>
  <si>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</si>
  <si>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</si>
  <si>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</si>
  <si>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</si>
  <si>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</si>
  <si>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</si>
  <si>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</si>
  <si>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</si>
  <si>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</si>
  <si>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</si>
  <si>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</si>
  <si>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</si>
  <si>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</si>
  <si>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</si>
  <si>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</si>
  <si>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</si>
  <si>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</si>
  <si>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</si>
  <si>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</si>
  <si>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</si>
  <si>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</si>
  <si>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</si>
  <si>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</si>
  <si>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</si>
  <si>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</si>
  <si>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</si>
  <si>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</si>
  <si>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</si>
  <si>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</si>
  <si>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</si>
  <si>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</si>
  <si>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</si>
  <si>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</si>
  <si>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</si>
  <si>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</si>
  <si>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防府市</t>
  </si>
  <si>
    <t>法適用</t>
  </si>
  <si>
    <t>水道事業</t>
  </si>
  <si>
    <t>末端給水事業</t>
  </si>
  <si>
    <t>A3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</si>
  <si>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</si>
  <si>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</si>
  <si>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</si>
  <si>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</si>
  <si>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</si>
  <si>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</si>
  <si>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</si>
  <si>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</si>
  <si>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</si>
  <si>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</si>
  <si>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</si>
  <si>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</si>
  <si>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</si>
  <si>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</si>
  <si>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有形固定資産減価償却率は、令和2年度に施設の更新工事が完了したことにより、一時的に数値が改善しているが、類似団体と同様に償却対象資産の減価償却が進んでいる状況にある。
　管路経年化率は、類似団体より低い数値で推移しているものの、年々増加傾向にあり、管路の老朽化が進んでいる。
　管路更新率については、当市上下水道ビジョンにおいて設定している耐震管布設9.5kｍ/年を目標に毎年更新を行っており（令和11年度目標値：管路全体の耐震化率42％）、類似団体の平均値を上回っている。
　老朽化の状況については、管路の更新は類似団体を上回るペースで進めているが、管路の経年化に対し、今後も更新を続けていく必要がある。</t>
    <rPh sb="8" eb="11">
      <t>カクネンド</t>
    </rPh>
    <rPh sb="28" eb="30">
      <t>カンリョウ</t>
    </rPh>
    <rPh sb="53" eb="57">
      <t>ルイジダンタイ</t>
    </rPh>
    <rPh sb="58" eb="60">
      <t>ドウヨウ</t>
    </rPh>
    <rPh sb="73" eb="74">
      <t>スス</t>
    </rPh>
    <rPh sb="78" eb="80">
      <t>ジョウキョウ</t>
    </rPh>
    <rPh sb="90" eb="92">
      <t>ヒカク</t>
    </rPh>
    <rPh sb="151" eb="153">
      <t>ジュウブン</t>
    </rPh>
    <rPh sb="172" eb="173">
      <t>クラ</t>
    </rPh>
    <rPh sb="176" eb="177">
      <t>ヒク</t>
    </rPh>
    <rPh sb="178" eb="180">
      <t>スウチ</t>
    </rPh>
    <rPh sb="252" eb="254">
      <t>カンロ</t>
    </rPh>
    <rPh sb="255" eb="257">
      <t>コウシン</t>
    </rPh>
    <rPh sb="258" eb="260">
      <t>ルイジ</t>
    </rPh>
    <rPh sb="260" eb="261">
      <t>ダン</t>
    </rPh>
    <rPh sb="261" eb="262">
      <t>タイ</t>
    </rPh>
    <rPh sb="263" eb="265">
      <t>ウワマワ</t>
    </rPh>
    <rPh sb="270" eb="271">
      <t>スス</t>
    </rPh>
    <rPh sb="277" eb="279">
      <t>カンロ</t>
    </rPh>
    <rPh sb="280" eb="283">
      <t>ケイネンカ</t>
    </rPh>
    <rPh sb="284" eb="285">
      <t>タイ</t>
    </rPh>
    <rPh sb="287" eb="289">
      <t>コンゴ</t>
    </rPh>
    <rPh sb="290" eb="292">
      <t>コウシン</t>
    </rPh>
    <rPh sb="293" eb="294">
      <t>ツヅ</t>
    </rPh>
    <rPh sb="298" eb="300">
      <t>ヒツヨウ</t>
    </rPh>
    <phoneticPr fontId="4"/>
  </si>
  <si>
    <t>　各指標が示すとおり、現状においては類似団体と比較して経営の健全性や効率性が保たれているが、一方で企業債残高対給水収益比率が高い数値を示しており、今後、企業債残高を減少させていくことが課題となっている。また、将来的に事業運営の根幹をなす水需要の減少が見込まれる中で、施設の老朽化対策や耐震化など給水収益の増収につながらない事業が数多く存在している状況にある。
　当市では、令和元年度に経営戦略を内包した上下水道ビジョンを策定しており、計画的かつ効果的な投資と財源の確保、専門知識を有した人材の育成など、長期的展望に立った経営体制の確立が必要である。</t>
    <rPh sb="1" eb="4">
      <t>カクシヒョウ</t>
    </rPh>
    <rPh sb="5" eb="6">
      <t>シメ</t>
    </rPh>
    <rPh sb="11" eb="13">
      <t>ゲンジョウ</t>
    </rPh>
    <rPh sb="18" eb="22">
      <t>ルイジダンタイ</t>
    </rPh>
    <rPh sb="23" eb="25">
      <t>ヒカク</t>
    </rPh>
    <rPh sb="27" eb="29">
      <t>ケイエイ</t>
    </rPh>
    <rPh sb="30" eb="33">
      <t>ケンゼンセイ</t>
    </rPh>
    <rPh sb="34" eb="37">
      <t>コウリツセイ</t>
    </rPh>
    <rPh sb="38" eb="39">
      <t>タモ</t>
    </rPh>
    <rPh sb="46" eb="48">
      <t>イッポウ</t>
    </rPh>
    <rPh sb="62" eb="63">
      <t>タカ</t>
    </rPh>
    <rPh sb="64" eb="66">
      <t>スウチ</t>
    </rPh>
    <rPh sb="67" eb="68">
      <t>シメ</t>
    </rPh>
    <rPh sb="73" eb="75">
      <t>コンゴ</t>
    </rPh>
    <rPh sb="76" eb="79">
      <t>キギョウサイ</t>
    </rPh>
    <rPh sb="79" eb="81">
      <t>ザンダカ</t>
    </rPh>
    <rPh sb="82" eb="84">
      <t>ゲンショウ</t>
    </rPh>
    <rPh sb="92" eb="94">
      <t>カダイ</t>
    </rPh>
    <rPh sb="104" eb="107">
      <t>ショウライテキ</t>
    </rPh>
    <rPh sb="130" eb="131">
      <t>ナカ</t>
    </rPh>
    <rPh sb="147" eb="151">
      <t>キュウスイシュウエキ</t>
    </rPh>
    <rPh sb="152" eb="154">
      <t>ゾウシュウ</t>
    </rPh>
    <rPh sb="161" eb="163">
      <t>ジギョウ</t>
    </rPh>
    <rPh sb="164" eb="166">
      <t>カズオオ</t>
    </rPh>
    <rPh sb="167" eb="169">
      <t>ソンザイ</t>
    </rPh>
    <rPh sb="173" eb="175">
      <t>ジョウキョウ</t>
    </rPh>
    <rPh sb="181" eb="183">
      <t>トウシ</t>
    </rPh>
    <rPh sb="186" eb="188">
      <t>レイワ</t>
    </rPh>
    <rPh sb="188" eb="190">
      <t>ガンネン</t>
    </rPh>
    <rPh sb="190" eb="191">
      <t>ド</t>
    </rPh>
    <rPh sb="192" eb="194">
      <t>ケイエイ</t>
    </rPh>
    <rPh sb="194" eb="196">
      <t>センリャク</t>
    </rPh>
    <rPh sb="197" eb="199">
      <t>ナイホウ</t>
    </rPh>
    <rPh sb="201" eb="203">
      <t>ジョウゲ</t>
    </rPh>
    <rPh sb="203" eb="205">
      <t>スイドウ</t>
    </rPh>
    <rPh sb="210" eb="212">
      <t>サクテイ</t>
    </rPh>
    <phoneticPr fontId="4"/>
  </si>
  <si>
    <t>　経常収支比率は100％を超え、黒字を維持しており、累積欠損金は発生しておらず、類似団体と比較して健全な経営と言える。
　流動比率は、すべての年度で200％以上となっており、短期的な債務に対する支払能力は十分に確保できているが、類似団体の平均値と比べると低い数値となっている。これは、企業債残高が類似団体と比較して多く、償還期限が1年以内の企業債（流動負債）が多いためである。このことは企業債残高対給水収益比率にも表れており、類似団体と比較しても高い数値を示している。
　料金回収率は120％程度で推移しており、類似団体の平均値を超え、給水に係る必要な費用を給水収益で賄えている。また、給水原価については、地下水を水源としていることや山間部が少ないことなどにより浄水費用等が抑制できているため、類似団体と比較して低い水準にあると考えられる。
　施設利用率は、平成30年度の施設更新においてダウンサイジングを実施したことにより数値が上昇しているが、類似団体の平均値を下回っており、今後も適正な施設規模を把握し、施設のダウンサイジングを検討していく必要がある。
　有収率は92％前後で推移しており、類似団体の数値を上回っている。これは、定期的な漏水調査の実施や管路更新による漏水量の減少、適切な施設管理による効果が現れていると考えられる。</t>
    <rPh sb="13" eb="14">
      <t>コ</t>
    </rPh>
    <rPh sb="16" eb="18">
      <t>クロジ</t>
    </rPh>
    <rPh sb="19" eb="21">
      <t>イジ</t>
    </rPh>
    <rPh sb="32" eb="34">
      <t>ハッセイ</t>
    </rPh>
    <rPh sb="40" eb="44">
      <t>ルイジダンタイ</t>
    </rPh>
    <rPh sb="45" eb="47">
      <t>ヒカク</t>
    </rPh>
    <rPh sb="53" eb="55">
      <t>ケンゼン</t>
    </rPh>
    <rPh sb="56" eb="58">
      <t>ケイエイ</t>
    </rPh>
    <rPh sb="59" eb="60">
      <t>イ</t>
    </rPh>
    <rPh sb="106" eb="108">
      <t>ジュウブン</t>
    </rPh>
    <rPh sb="127" eb="128">
      <t>クラ</t>
    </rPh>
    <rPh sb="131" eb="132">
      <t>ヒク</t>
    </rPh>
    <rPh sb="133" eb="135">
      <t>スウチ</t>
    </rPh>
    <rPh sb="211" eb="212">
      <t>アラワ</t>
    </rPh>
    <rPh sb="217" eb="221">
      <t>ルイジダンタイ</t>
    </rPh>
    <rPh sb="222" eb="224">
      <t>ヒカク</t>
    </rPh>
    <rPh sb="227" eb="228">
      <t>タカ</t>
    </rPh>
    <rPh sb="229" eb="231">
      <t>スウチ</t>
    </rPh>
    <rPh sb="232" eb="233">
      <t>シメ</t>
    </rPh>
    <rPh sb="250" eb="252">
      <t>テイド</t>
    </rPh>
    <rPh sb="253" eb="255">
      <t>スイイ</t>
    </rPh>
    <rPh sb="269" eb="270">
      <t>コ</t>
    </rPh>
    <rPh sb="272" eb="274">
      <t>キュウスイ</t>
    </rPh>
    <rPh sb="275" eb="276">
      <t>カカ</t>
    </rPh>
    <rPh sb="277" eb="279">
      <t>ヒツヨウ</t>
    </rPh>
    <rPh sb="280" eb="282">
      <t>ヒヨウ</t>
    </rPh>
    <rPh sb="283" eb="287">
      <t>キュウスイシュウエキ</t>
    </rPh>
    <rPh sb="288" eb="289">
      <t>マカナ</t>
    </rPh>
    <rPh sb="368" eb="369">
      <t>カンガ</t>
    </rPh>
    <rPh sb="432" eb="435">
      <t>ヘイキンチ</t>
    </rPh>
    <rPh sb="443" eb="445">
      <t>コンゴ</t>
    </rPh>
    <rPh sb="446" eb="448">
      <t>テキセイ</t>
    </rPh>
    <rPh sb="449" eb="453">
      <t>シセツキボ</t>
    </rPh>
    <rPh sb="454" eb="456">
      <t>ハアク</t>
    </rPh>
    <rPh sb="458" eb="460">
      <t>シセツ</t>
    </rPh>
    <rPh sb="470" eb="472">
      <t>ケントウ</t>
    </rPh>
    <rPh sb="476" eb="478">
      <t>ヒツヨウ</t>
    </rPh>
    <rPh sb="491" eb="493">
      <t>ゼンゴ</t>
    </rPh>
    <rPh sb="494" eb="496">
      <t>スイイ</t>
    </rPh>
    <rPh sb="501" eb="505">
      <t>ルイジダンタイ</t>
    </rPh>
    <rPh sb="506" eb="508">
      <t>スウチ</t>
    </rPh>
    <rPh sb="520" eb="523">
      <t>テイキテキ</t>
    </rPh>
    <rPh sb="532" eb="536">
      <t>カンロコウシン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</si>
</sst>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1.35</c:v>
                </c:pt>
                <c:pt idx="1">
                  <c:v>1.43</c:v>
                </c:pt>
                <c:pt idx="2">
                  <c:v>1.1000000000000001</c:v>
                </c:pt>
                <c:pt idx="3">
                  <c:v>1.1399999999999999</c:v>
                </c:pt>
                <c:pt idx="4">
                  <c:v>1.3</c:v>
                </c:pt>
              </c:numCache>
            </c:numRef>
          </c:val>
          <c:extLst>
            <c:ext xmlns:c16="http://schemas.microsoft.com/office/drawing/2014/chart" uri="{C3380CC4-5D6E-409C-BE32-E72D297353CC}">
              <c16:uniqueId val="{00000000-B90A-4215-8E66-5CB3368D4FE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0.72</c:v>
                </c:pt>
                <c:pt idx="2">
                  <c:v>0.66</c:v>
                </c:pt>
                <c:pt idx="3">
                  <c:v>0.67</c:v>
                </c:pt>
                <c:pt idx="4">
                  <c:v>0.62</c:v>
                </c:pt>
              </c:numCache>
            </c:numRef>
          </c:val>
          <c:smooth val="0"/>
          <c:extLst>
            <c:ext xmlns:c16="http://schemas.microsoft.com/office/drawing/2014/chart" uri="{C3380CC4-5D6E-409C-BE32-E72D297353CC}">
              <c16:uniqueId val="{00000001-B90A-4215-8E66-5CB3368D4FE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52.44</c:v>
                </c:pt>
                <c:pt idx="1">
                  <c:v>58.83</c:v>
                </c:pt>
                <c:pt idx="2">
                  <c:v>58.19</c:v>
                </c:pt>
                <c:pt idx="3">
                  <c:v>59.29</c:v>
                </c:pt>
                <c:pt idx="4">
                  <c:v>57.64</c:v>
                </c:pt>
              </c:numCache>
            </c:numRef>
          </c:val>
          <c:extLst>
            <c:ext xmlns:c16="http://schemas.microsoft.com/office/drawing/2014/chart" uri="{C3380CC4-5D6E-409C-BE32-E72D297353CC}">
              <c16:uniqueId val="{00000000-C1C8-476E-846A-FFF328D20BE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62.38</c:v>
                </c:pt>
                <c:pt idx="1">
                  <c:v>62.83</c:v>
                </c:pt>
                <c:pt idx="2">
                  <c:v>62.05</c:v>
                </c:pt>
                <c:pt idx="3">
                  <c:v>63.23</c:v>
                </c:pt>
                <c:pt idx="4">
                  <c:v>62.59</c:v>
                </c:pt>
              </c:numCache>
            </c:numRef>
          </c:val>
          <c:smooth val="0"/>
          <c:extLst>
            <c:ext xmlns:c16="http://schemas.microsoft.com/office/drawing/2014/chart" uri="{C3380CC4-5D6E-409C-BE32-E72D297353CC}">
              <c16:uniqueId val="{00000001-C1C8-476E-846A-FFF328D20BE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91.86</c:v>
                </c:pt>
                <c:pt idx="1">
                  <c:v>91.93</c:v>
                </c:pt>
                <c:pt idx="2">
                  <c:v>92.16</c:v>
                </c:pt>
                <c:pt idx="3">
                  <c:v>91.54</c:v>
                </c:pt>
                <c:pt idx="4">
                  <c:v>92.52</c:v>
                </c:pt>
              </c:numCache>
            </c:numRef>
          </c:val>
          <c:extLst>
            <c:ext xmlns:c16="http://schemas.microsoft.com/office/drawing/2014/chart" uri="{C3380CC4-5D6E-409C-BE32-E72D297353CC}">
              <c16:uniqueId val="{00000000-525F-4C86-B5CD-6B8A94C8816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89.17</c:v>
                </c:pt>
                <c:pt idx="1">
                  <c:v>88.86</c:v>
                </c:pt>
                <c:pt idx="2">
                  <c:v>89.11</c:v>
                </c:pt>
                <c:pt idx="3">
                  <c:v>89.35</c:v>
                </c:pt>
                <c:pt idx="4">
                  <c:v>89.7</c:v>
                </c:pt>
              </c:numCache>
            </c:numRef>
          </c:val>
          <c:smooth val="0"/>
          <c:extLst>
            <c:ext xmlns:c16="http://schemas.microsoft.com/office/drawing/2014/chart" uri="{C3380CC4-5D6E-409C-BE32-E72D297353CC}">
              <c16:uniqueId val="{00000001-525F-4C86-B5CD-6B8A94C8816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128.08000000000001</c:v>
                </c:pt>
                <c:pt idx="1">
                  <c:v>123.64</c:v>
                </c:pt>
                <c:pt idx="2">
                  <c:v>123.37</c:v>
                </c:pt>
                <c:pt idx="3">
                  <c:v>121.62</c:v>
                </c:pt>
                <c:pt idx="4">
                  <c:v>121.2</c:v>
                </c:pt>
              </c:numCache>
            </c:numRef>
          </c:val>
          <c:extLst>
            <c:ext xmlns:c16="http://schemas.microsoft.com/office/drawing/2014/chart" uri="{C3380CC4-5D6E-409C-BE32-E72D297353CC}">
              <c16:uniqueId val="{00000000-6624-4E97-8069-35FC0645F99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113.68</c:v>
                </c:pt>
                <c:pt idx="1">
                  <c:v>113.82</c:v>
                </c:pt>
                <c:pt idx="2">
                  <c:v>112.82</c:v>
                </c:pt>
                <c:pt idx="3">
                  <c:v>111.21</c:v>
                </c:pt>
                <c:pt idx="4">
                  <c:v>111.89</c:v>
                </c:pt>
              </c:numCache>
            </c:numRef>
          </c:val>
          <c:smooth val="0"/>
          <c:extLst>
            <c:ext xmlns:c16="http://schemas.microsoft.com/office/drawing/2014/chart" uri="{C3380CC4-5D6E-409C-BE32-E72D297353CC}">
              <c16:uniqueId val="{00000001-6624-4E97-8069-35FC0645F99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47.25</c:v>
                </c:pt>
                <c:pt idx="1">
                  <c:v>48.34</c:v>
                </c:pt>
                <c:pt idx="2">
                  <c:v>49.35</c:v>
                </c:pt>
                <c:pt idx="3">
                  <c:v>48.86</c:v>
                </c:pt>
                <c:pt idx="4">
                  <c:v>49.3</c:v>
                </c:pt>
              </c:numCache>
            </c:numRef>
          </c:val>
          <c:extLst>
            <c:ext xmlns:c16="http://schemas.microsoft.com/office/drawing/2014/chart" uri="{C3380CC4-5D6E-409C-BE32-E72D297353CC}">
              <c16:uniqueId val="{00000000-EBC3-4F93-8F2F-DE88907F929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46.99</c:v>
                </c:pt>
                <c:pt idx="1">
                  <c:v>47.89</c:v>
                </c:pt>
                <c:pt idx="2">
                  <c:v>48.69</c:v>
                </c:pt>
                <c:pt idx="3">
                  <c:v>49.62</c:v>
                </c:pt>
                <c:pt idx="4">
                  <c:v>50.5</c:v>
                </c:pt>
              </c:numCache>
            </c:numRef>
          </c:val>
          <c:smooth val="0"/>
          <c:extLst>
            <c:ext xmlns:c16="http://schemas.microsoft.com/office/drawing/2014/chart" uri="{C3380CC4-5D6E-409C-BE32-E72D297353CC}">
              <c16:uniqueId val="{00000001-EBC3-4F93-8F2F-DE88907F929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13.17</c:v>
                </c:pt>
                <c:pt idx="1">
                  <c:v>13.54</c:v>
                </c:pt>
                <c:pt idx="2">
                  <c:v>14.98</c:v>
                </c:pt>
                <c:pt idx="3">
                  <c:v>16.649999999999999</c:v>
                </c:pt>
                <c:pt idx="4">
                  <c:v>19.170000000000002</c:v>
                </c:pt>
              </c:numCache>
            </c:numRef>
          </c:val>
          <c:extLst>
            <c:ext xmlns:c16="http://schemas.microsoft.com/office/drawing/2014/chart" uri="{C3380CC4-5D6E-409C-BE32-E72D297353CC}">
              <c16:uniqueId val="{00000000-AD0B-4BFF-B85A-649252CA35C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15.83</c:v>
                </c:pt>
                <c:pt idx="1">
                  <c:v>16.899999999999999</c:v>
                </c:pt>
                <c:pt idx="2">
                  <c:v>18.260000000000002</c:v>
                </c:pt>
                <c:pt idx="3">
                  <c:v>19.510000000000002</c:v>
                </c:pt>
                <c:pt idx="4">
                  <c:v>21.19</c:v>
                </c:pt>
              </c:numCache>
            </c:numRef>
          </c:val>
          <c:smooth val="0"/>
          <c:extLst>
            <c:ext xmlns:c16="http://schemas.microsoft.com/office/drawing/2014/chart" uri="{C3380CC4-5D6E-409C-BE32-E72D297353CC}">
              <c16:uniqueId val="{00000001-AD0B-4BFF-B85A-649252CA35C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33-4C83-9D1E-6728CF8C8BD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0.03</c:v>
                </c:pt>
                <c:pt idx="1">
                  <c:v>0</c:v>
                </c:pt>
                <c:pt idx="2">
                  <c:v>0</c:v>
                </c:pt>
                <c:pt idx="3">
                  <c:v>0</c:v>
                </c:pt>
                <c:pt idx="4" formatCode="#,##0.00;&quot;△&quot;#,##0.00;&quot;-&quot;">
                  <c:v>0.45</c:v>
                </c:pt>
              </c:numCache>
            </c:numRef>
          </c:val>
          <c:smooth val="0"/>
          <c:extLst>
            <c:ext xmlns:c16="http://schemas.microsoft.com/office/drawing/2014/chart" uri="{C3380CC4-5D6E-409C-BE32-E72D297353CC}">
              <c16:uniqueId val="{00000001-D433-4C83-9D1E-6728CF8C8BD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287.99</c:v>
                </c:pt>
                <c:pt idx="1">
                  <c:v>296.35000000000002</c:v>
                </c:pt>
                <c:pt idx="2">
                  <c:v>240.13</c:v>
                </c:pt>
                <c:pt idx="3">
                  <c:v>238.62</c:v>
                </c:pt>
                <c:pt idx="4">
                  <c:v>261.27999999999997</c:v>
                </c:pt>
              </c:numCache>
            </c:numRef>
          </c:val>
          <c:extLst>
            <c:ext xmlns:c16="http://schemas.microsoft.com/office/drawing/2014/chart" uri="{C3380CC4-5D6E-409C-BE32-E72D297353CC}">
              <c16:uniqueId val="{00000000-7C83-4EF7-86C5-8D3149AB80E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337.49</c:v>
                </c:pt>
                <c:pt idx="1">
                  <c:v>335.6</c:v>
                </c:pt>
                <c:pt idx="2">
                  <c:v>358.91</c:v>
                </c:pt>
                <c:pt idx="3">
                  <c:v>360.96</c:v>
                </c:pt>
                <c:pt idx="4">
                  <c:v>351.29</c:v>
                </c:pt>
              </c:numCache>
            </c:numRef>
          </c:val>
          <c:smooth val="0"/>
          <c:extLst>
            <c:ext xmlns:c16="http://schemas.microsoft.com/office/drawing/2014/chart" uri="{C3380CC4-5D6E-409C-BE32-E72D297353CC}">
              <c16:uniqueId val="{00000001-7C83-4EF7-86C5-8D3149AB80E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466.9</c:v>
                </c:pt>
                <c:pt idx="1">
                  <c:v>441.59</c:v>
                </c:pt>
                <c:pt idx="2">
                  <c:v>426.02</c:v>
                </c:pt>
                <c:pt idx="3">
                  <c:v>413.64</c:v>
                </c:pt>
                <c:pt idx="4">
                  <c:v>412.77</c:v>
                </c:pt>
              </c:numCache>
            </c:numRef>
          </c:val>
          <c:extLst>
            <c:ext xmlns:c16="http://schemas.microsoft.com/office/drawing/2014/chart" uri="{C3380CC4-5D6E-409C-BE32-E72D297353CC}">
              <c16:uniqueId val="{00000000-F0DA-4C12-B4D5-25CF7361C58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265.92</c:v>
                </c:pt>
                <c:pt idx="1">
                  <c:v>258.26</c:v>
                </c:pt>
                <c:pt idx="2">
                  <c:v>247.27</c:v>
                </c:pt>
                <c:pt idx="3">
                  <c:v>239.18</c:v>
                </c:pt>
                <c:pt idx="4">
                  <c:v>236.29</c:v>
                </c:pt>
              </c:numCache>
            </c:numRef>
          </c:val>
          <c:smooth val="0"/>
          <c:extLst>
            <c:ext xmlns:c16="http://schemas.microsoft.com/office/drawing/2014/chart" uri="{C3380CC4-5D6E-409C-BE32-E72D297353CC}">
              <c16:uniqueId val="{00000001-F0DA-4C12-B4D5-25CF7361C58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122.84</c:v>
                </c:pt>
                <c:pt idx="1">
                  <c:v>118.77</c:v>
                </c:pt>
                <c:pt idx="2">
                  <c:v>120.84</c:v>
                </c:pt>
                <c:pt idx="3">
                  <c:v>119.45</c:v>
                </c:pt>
                <c:pt idx="4">
                  <c:v>118.72</c:v>
                </c:pt>
              </c:numCache>
            </c:numRef>
          </c:val>
          <c:extLst>
            <c:ext xmlns:c16="http://schemas.microsoft.com/office/drawing/2014/chart" uri="{C3380CC4-5D6E-409C-BE32-E72D297353CC}">
              <c16:uniqueId val="{00000000-481B-4468-9A11-DF85386F622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105.86</c:v>
                </c:pt>
                <c:pt idx="1">
                  <c:v>106.07</c:v>
                </c:pt>
                <c:pt idx="2">
                  <c:v>105.34</c:v>
                </c:pt>
                <c:pt idx="3">
                  <c:v>101.89</c:v>
                </c:pt>
                <c:pt idx="4">
                  <c:v>104.33</c:v>
                </c:pt>
              </c:numCache>
            </c:numRef>
          </c:val>
          <c:smooth val="0"/>
          <c:extLst>
            <c:ext xmlns:c16="http://schemas.microsoft.com/office/drawing/2014/chart" uri="{C3380CC4-5D6E-409C-BE32-E72D297353CC}">
              <c16:uniqueId val="{00000001-481B-4468-9A11-DF85386F622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129.49</c:v>
                </c:pt>
                <c:pt idx="1">
                  <c:v>134.09</c:v>
                </c:pt>
                <c:pt idx="2">
                  <c:v>131.80000000000001</c:v>
                </c:pt>
                <c:pt idx="3">
                  <c:v>132.69</c:v>
                </c:pt>
                <c:pt idx="4">
                  <c:v>133.47999999999999</c:v>
                </c:pt>
              </c:numCache>
            </c:numRef>
          </c:val>
          <c:extLst>
            <c:ext xmlns:c16="http://schemas.microsoft.com/office/drawing/2014/chart" uri="{C3380CC4-5D6E-409C-BE32-E72D297353CC}">
              <c16:uniqueId val="{00000000-ACB8-45FC-A9F8-CB125123145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158.58000000000001</c:v>
                </c:pt>
                <c:pt idx="1">
                  <c:v>159.22</c:v>
                </c:pt>
                <c:pt idx="2">
                  <c:v>159.6</c:v>
                </c:pt>
                <c:pt idx="3">
                  <c:v>156.32</c:v>
                </c:pt>
                <c:pt idx="4">
                  <c:v>157.4</c:v>
                </c:pt>
              </c:numCache>
            </c:numRef>
          </c:val>
          <c:smooth val="0"/>
          <c:extLst>
            <c:ext xmlns:c16="http://schemas.microsoft.com/office/drawing/2014/chart" uri="{C3380CC4-5D6E-409C-BE32-E72D297353CC}">
              <c16:uniqueId val="{00000001-ACB8-45FC-A9F8-CB125123145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H13" zoomScale="95" zoomScaleNormal="9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山口県　防府市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A3</v>
      </c>
      <c r="X8" s="78"/>
      <c r="Y8" s="78"/>
      <c r="Z8" s="78"/>
      <c r="AA8" s="78"/>
      <c r="AB8" s="78"/>
      <c r="AC8" s="78"/>
      <c r="AD8" s="78" t="str">
        <f>データ!$M$6</f>
        <v>自治体職員</v>
      </c>
      <c r="AE8" s="78"/>
      <c r="AF8" s="78"/>
      <c r="AG8" s="78"/>
      <c r="AH8" s="78"/>
      <c r="AI8" s="78"/>
      <c r="AJ8" s="78"/>
      <c r="AK8" s="2"/>
      <c r="AL8" s="69">
        <f>データ!$R$6</f>
        <v>114427</v>
      </c>
      <c r="AM8" s="69"/>
      <c r="AN8" s="69"/>
      <c r="AO8" s="69"/>
      <c r="AP8" s="69"/>
      <c r="AQ8" s="69"/>
      <c r="AR8" s="69"/>
      <c r="AS8" s="69"/>
      <c r="AT8" s="37">
        <f>データ!$S$6</f>
        <v>189.37</v>
      </c>
      <c r="AU8" s="38"/>
      <c r="AV8" s="38"/>
      <c r="AW8" s="38"/>
      <c r="AX8" s="38"/>
      <c r="AY8" s="38"/>
      <c r="AZ8" s="38"/>
      <c r="BA8" s="38"/>
      <c r="BB8" s="58">
        <f>データ!$T$6</f>
        <v>604.25</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65.59</v>
      </c>
      <c r="J10" s="38"/>
      <c r="K10" s="38"/>
      <c r="L10" s="38"/>
      <c r="M10" s="38"/>
      <c r="N10" s="38"/>
      <c r="O10" s="68"/>
      <c r="P10" s="58">
        <f>データ!$P$6</f>
        <v>92.37</v>
      </c>
      <c r="Q10" s="58"/>
      <c r="R10" s="58"/>
      <c r="S10" s="58"/>
      <c r="T10" s="58"/>
      <c r="U10" s="58"/>
      <c r="V10" s="58"/>
      <c r="W10" s="69">
        <f>データ!$Q$6</f>
        <v>2541</v>
      </c>
      <c r="X10" s="69"/>
      <c r="Y10" s="69"/>
      <c r="Z10" s="69"/>
      <c r="AA10" s="69"/>
      <c r="AB10" s="69"/>
      <c r="AC10" s="69"/>
      <c r="AD10" s="2"/>
      <c r="AE10" s="2"/>
      <c r="AF10" s="2"/>
      <c r="AG10" s="2"/>
      <c r="AH10" s="2"/>
      <c r="AI10" s="2"/>
      <c r="AJ10" s="2"/>
      <c r="AK10" s="2"/>
      <c r="AL10" s="69">
        <f>データ!$U$6</f>
        <v>105257</v>
      </c>
      <c r="AM10" s="69"/>
      <c r="AN10" s="69"/>
      <c r="AO10" s="69"/>
      <c r="AP10" s="69"/>
      <c r="AQ10" s="69"/>
      <c r="AR10" s="69"/>
      <c r="AS10" s="69"/>
      <c r="AT10" s="37">
        <f>データ!$V$6</f>
        <v>78.599999999999994</v>
      </c>
      <c r="AU10" s="38"/>
      <c r="AV10" s="38"/>
      <c r="AW10" s="38"/>
      <c r="AX10" s="38"/>
      <c r="AY10" s="38"/>
      <c r="AZ10" s="38"/>
      <c r="BA10" s="38"/>
      <c r="BB10" s="58">
        <f>データ!$W$6</f>
        <v>1339.15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113</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tmvTHY40fe5FK2tMuLd0n6qON/ll6uVdd20WqtRJ/TSAoSUsUS673ayB1IY80QfKXCRxj5y0REF++tk01DgxPg==" saltValue="Zx8rsbH+GPbsWYOkIjAAa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352063</v>
      </c>
      <c r="D6" s="20">
        <f t="shared" si="3"/>
        <v>46</v>
      </c>
      <c r="E6" s="20">
        <f t="shared" si="3"/>
        <v>1</v>
      </c>
      <c r="F6" s="20">
        <f t="shared" si="3"/>
        <v>0</v>
      </c>
      <c r="G6" s="20">
        <f t="shared" si="3"/>
        <v>1</v>
      </c>
      <c r="H6" s="20" t="str">
        <f t="shared" si="3"/>
        <v>山口県　防府市</v>
      </c>
      <c r="I6" s="20" t="str">
        <f t="shared" si="3"/>
        <v>法適用</v>
      </c>
      <c r="J6" s="20" t="str">
        <f t="shared" si="3"/>
        <v>水道事業</v>
      </c>
      <c r="K6" s="20" t="str">
        <f t="shared" si="3"/>
        <v>末端給水事業</v>
      </c>
      <c r="L6" s="20" t="str">
        <f t="shared" si="3"/>
        <v>A3</v>
      </c>
      <c r="M6" s="20" t="str">
        <f t="shared" si="3"/>
        <v>自治体職員</v>
      </c>
      <c r="N6" s="21" t="str">
        <f t="shared" si="3"/>
        <v>-</v>
      </c>
      <c r="O6" s="21">
        <f t="shared" si="3"/>
        <v>65.59</v>
      </c>
      <c r="P6" s="21">
        <f t="shared" si="3"/>
        <v>92.37</v>
      </c>
      <c r="Q6" s="21">
        <f t="shared" si="3"/>
        <v>2541</v>
      </c>
      <c r="R6" s="21">
        <f t="shared" si="3"/>
        <v>114427</v>
      </c>
      <c r="S6" s="21">
        <f t="shared" si="3"/>
        <v>189.37</v>
      </c>
      <c r="T6" s="21">
        <f t="shared" si="3"/>
        <v>604.25</v>
      </c>
      <c r="U6" s="21">
        <f t="shared" si="3"/>
        <v>105257</v>
      </c>
      <c r="V6" s="21">
        <f t="shared" si="3"/>
        <v>78.599999999999994</v>
      </c>
      <c r="W6" s="21">
        <f t="shared" si="3"/>
        <v>1339.15</v>
      </c>
      <c r="X6" s="22">
        <f>IF(X7="",NA(),X7)</f>
        <v>128.08000000000001</v>
      </c>
      <c r="Y6" s="22">
        <f t="shared" ref="Y6:AG6" si="4">IF(Y7="",NA(),Y7)</f>
        <v>123.64</v>
      </c>
      <c r="Z6" s="22">
        <f t="shared" si="4"/>
        <v>123.37</v>
      </c>
      <c r="AA6" s="22">
        <f t="shared" si="4"/>
        <v>121.62</v>
      </c>
      <c r="AB6" s="22">
        <f t="shared" si="4"/>
        <v>121.2</v>
      </c>
      <c r="AC6" s="22">
        <f t="shared" si="4"/>
        <v>113.68</v>
      </c>
      <c r="AD6" s="22">
        <f t="shared" si="4"/>
        <v>113.82</v>
      </c>
      <c r="AE6" s="22">
        <f t="shared" si="4"/>
        <v>112.82</v>
      </c>
      <c r="AF6" s="22">
        <f t="shared" si="4"/>
        <v>111.21</v>
      </c>
      <c r="AG6" s="22">
        <f t="shared" si="4"/>
        <v>111.89</v>
      </c>
      <c r="AH6" s="21" t="str">
        <f>IF(AH7="","",IF(AH7="-","【-】","【"&amp;SUBSTITUTE(TEXT(AH7,"#,##0.00"),"-","△")&amp;"】"))</f>
        <v>【111.39】</v>
      </c>
      <c r="AI6" s="21">
        <f>IF(AI7="",NA(),AI7)</f>
        <v>0</v>
      </c>
      <c r="AJ6" s="21">
        <f t="shared" ref="AJ6:AR6" si="5">IF(AJ7="",NA(),AJ7)</f>
        <v>0</v>
      </c>
      <c r="AK6" s="21">
        <f t="shared" si="5"/>
        <v>0</v>
      </c>
      <c r="AL6" s="21">
        <f t="shared" si="5"/>
        <v>0</v>
      </c>
      <c r="AM6" s="21">
        <f t="shared" si="5"/>
        <v>0</v>
      </c>
      <c r="AN6" s="22">
        <f t="shared" si="5"/>
        <v>0.03</v>
      </c>
      <c r="AO6" s="21">
        <f t="shared" si="5"/>
        <v>0</v>
      </c>
      <c r="AP6" s="21">
        <f t="shared" si="5"/>
        <v>0</v>
      </c>
      <c r="AQ6" s="21">
        <f t="shared" si="5"/>
        <v>0</v>
      </c>
      <c r="AR6" s="22">
        <f t="shared" si="5"/>
        <v>0.45</v>
      </c>
      <c r="AS6" s="21" t="str">
        <f>IF(AS7="","",IF(AS7="-","【-】","【"&amp;SUBSTITUTE(TEXT(AS7,"#,##0.00"),"-","△")&amp;"】"))</f>
        <v>【1.30】</v>
      </c>
      <c r="AT6" s="22">
        <f>IF(AT7="",NA(),AT7)</f>
        <v>287.99</v>
      </c>
      <c r="AU6" s="22">
        <f t="shared" ref="AU6:BC6" si="6">IF(AU7="",NA(),AU7)</f>
        <v>296.35000000000002</v>
      </c>
      <c r="AV6" s="22">
        <f t="shared" si="6"/>
        <v>240.13</v>
      </c>
      <c r="AW6" s="22">
        <f t="shared" si="6"/>
        <v>238.62</v>
      </c>
      <c r="AX6" s="22">
        <f t="shared" si="6"/>
        <v>261.27999999999997</v>
      </c>
      <c r="AY6" s="22">
        <f t="shared" si="6"/>
        <v>337.49</v>
      </c>
      <c r="AZ6" s="22">
        <f t="shared" si="6"/>
        <v>335.6</v>
      </c>
      <c r="BA6" s="22">
        <f t="shared" si="6"/>
        <v>358.91</v>
      </c>
      <c r="BB6" s="22">
        <f t="shared" si="6"/>
        <v>360.96</v>
      </c>
      <c r="BC6" s="22">
        <f t="shared" si="6"/>
        <v>351.29</v>
      </c>
      <c r="BD6" s="21" t="str">
        <f>IF(BD7="","",IF(BD7="-","【-】","【"&amp;SUBSTITUTE(TEXT(BD7,"#,##0.00"),"-","△")&amp;"】"))</f>
        <v>【261.51】</v>
      </c>
      <c r="BE6" s="22">
        <f>IF(BE7="",NA(),BE7)</f>
        <v>466.9</v>
      </c>
      <c r="BF6" s="22">
        <f t="shared" ref="BF6:BN6" si="7">IF(BF7="",NA(),BF7)</f>
        <v>441.59</v>
      </c>
      <c r="BG6" s="22">
        <f t="shared" si="7"/>
        <v>426.02</v>
      </c>
      <c r="BH6" s="22">
        <f t="shared" si="7"/>
        <v>413.64</v>
      </c>
      <c r="BI6" s="22">
        <f t="shared" si="7"/>
        <v>412.77</v>
      </c>
      <c r="BJ6" s="22">
        <f t="shared" si="7"/>
        <v>265.92</v>
      </c>
      <c r="BK6" s="22">
        <f t="shared" si="7"/>
        <v>258.26</v>
      </c>
      <c r="BL6" s="22">
        <f t="shared" si="7"/>
        <v>247.27</v>
      </c>
      <c r="BM6" s="22">
        <f t="shared" si="7"/>
        <v>239.18</v>
      </c>
      <c r="BN6" s="22">
        <f t="shared" si="7"/>
        <v>236.29</v>
      </c>
      <c r="BO6" s="21" t="str">
        <f>IF(BO7="","",IF(BO7="-","【-】","【"&amp;SUBSTITUTE(TEXT(BO7,"#,##0.00"),"-","△")&amp;"】"))</f>
        <v>【265.16】</v>
      </c>
      <c r="BP6" s="22">
        <f>IF(BP7="",NA(),BP7)</f>
        <v>122.84</v>
      </c>
      <c r="BQ6" s="22">
        <f t="shared" ref="BQ6:BY6" si="8">IF(BQ7="",NA(),BQ7)</f>
        <v>118.77</v>
      </c>
      <c r="BR6" s="22">
        <f t="shared" si="8"/>
        <v>120.84</v>
      </c>
      <c r="BS6" s="22">
        <f t="shared" si="8"/>
        <v>119.45</v>
      </c>
      <c r="BT6" s="22">
        <f t="shared" si="8"/>
        <v>118.72</v>
      </c>
      <c r="BU6" s="22">
        <f t="shared" si="8"/>
        <v>105.86</v>
      </c>
      <c r="BV6" s="22">
        <f t="shared" si="8"/>
        <v>106.07</v>
      </c>
      <c r="BW6" s="22">
        <f t="shared" si="8"/>
        <v>105.34</v>
      </c>
      <c r="BX6" s="22">
        <f t="shared" si="8"/>
        <v>101.89</v>
      </c>
      <c r="BY6" s="22">
        <f t="shared" si="8"/>
        <v>104.33</v>
      </c>
      <c r="BZ6" s="21" t="str">
        <f>IF(BZ7="","",IF(BZ7="-","【-】","【"&amp;SUBSTITUTE(TEXT(BZ7,"#,##0.00"),"-","△")&amp;"】"))</f>
        <v>【102.35】</v>
      </c>
      <c r="CA6" s="22">
        <f>IF(CA7="",NA(),CA7)</f>
        <v>129.49</v>
      </c>
      <c r="CB6" s="22">
        <f t="shared" ref="CB6:CJ6" si="9">IF(CB7="",NA(),CB7)</f>
        <v>134.09</v>
      </c>
      <c r="CC6" s="22">
        <f t="shared" si="9"/>
        <v>131.80000000000001</v>
      </c>
      <c r="CD6" s="22">
        <f t="shared" si="9"/>
        <v>132.69</v>
      </c>
      <c r="CE6" s="22">
        <f t="shared" si="9"/>
        <v>133.47999999999999</v>
      </c>
      <c r="CF6" s="22">
        <f t="shared" si="9"/>
        <v>158.58000000000001</v>
      </c>
      <c r="CG6" s="22">
        <f t="shared" si="9"/>
        <v>159.22</v>
      </c>
      <c r="CH6" s="22">
        <f t="shared" si="9"/>
        <v>159.6</v>
      </c>
      <c r="CI6" s="22">
        <f t="shared" si="9"/>
        <v>156.32</v>
      </c>
      <c r="CJ6" s="22">
        <f t="shared" si="9"/>
        <v>157.4</v>
      </c>
      <c r="CK6" s="21" t="str">
        <f>IF(CK7="","",IF(CK7="-","【-】","【"&amp;SUBSTITUTE(TEXT(CK7,"#,##0.00"),"-","△")&amp;"】"))</f>
        <v>【167.74】</v>
      </c>
      <c r="CL6" s="22">
        <f>IF(CL7="",NA(),CL7)</f>
        <v>52.44</v>
      </c>
      <c r="CM6" s="22">
        <f t="shared" ref="CM6:CU6" si="10">IF(CM7="",NA(),CM7)</f>
        <v>58.83</v>
      </c>
      <c r="CN6" s="22">
        <f t="shared" si="10"/>
        <v>58.19</v>
      </c>
      <c r="CO6" s="22">
        <f t="shared" si="10"/>
        <v>59.29</v>
      </c>
      <c r="CP6" s="22">
        <f t="shared" si="10"/>
        <v>57.64</v>
      </c>
      <c r="CQ6" s="22">
        <f t="shared" si="10"/>
        <v>62.38</v>
      </c>
      <c r="CR6" s="22">
        <f t="shared" si="10"/>
        <v>62.83</v>
      </c>
      <c r="CS6" s="22">
        <f t="shared" si="10"/>
        <v>62.05</v>
      </c>
      <c r="CT6" s="22">
        <f t="shared" si="10"/>
        <v>63.23</v>
      </c>
      <c r="CU6" s="22">
        <f t="shared" si="10"/>
        <v>62.59</v>
      </c>
      <c r="CV6" s="21" t="str">
        <f>IF(CV7="","",IF(CV7="-","【-】","【"&amp;SUBSTITUTE(TEXT(CV7,"#,##0.00"),"-","△")&amp;"】"))</f>
        <v>【60.29】</v>
      </c>
      <c r="CW6" s="22">
        <f>IF(CW7="",NA(),CW7)</f>
        <v>91.86</v>
      </c>
      <c r="CX6" s="22">
        <f t="shared" ref="CX6:DF6" si="11">IF(CX7="",NA(),CX7)</f>
        <v>91.93</v>
      </c>
      <c r="CY6" s="22">
        <f t="shared" si="11"/>
        <v>92.16</v>
      </c>
      <c r="CZ6" s="22">
        <f t="shared" si="11"/>
        <v>91.54</v>
      </c>
      <c r="DA6" s="22">
        <f t="shared" si="11"/>
        <v>92.52</v>
      </c>
      <c r="DB6" s="22">
        <f t="shared" si="11"/>
        <v>89.17</v>
      </c>
      <c r="DC6" s="22">
        <f t="shared" si="11"/>
        <v>88.86</v>
      </c>
      <c r="DD6" s="22">
        <f t="shared" si="11"/>
        <v>89.11</v>
      </c>
      <c r="DE6" s="22">
        <f t="shared" si="11"/>
        <v>89.35</v>
      </c>
      <c r="DF6" s="22">
        <f t="shared" si="11"/>
        <v>89.7</v>
      </c>
      <c r="DG6" s="21" t="str">
        <f>IF(DG7="","",IF(DG7="-","【-】","【"&amp;SUBSTITUTE(TEXT(DG7,"#,##0.00"),"-","△")&amp;"】"))</f>
        <v>【90.12】</v>
      </c>
      <c r="DH6" s="22">
        <f>IF(DH7="",NA(),DH7)</f>
        <v>47.25</v>
      </c>
      <c r="DI6" s="22">
        <f t="shared" ref="DI6:DQ6" si="12">IF(DI7="",NA(),DI7)</f>
        <v>48.34</v>
      </c>
      <c r="DJ6" s="22">
        <f t="shared" si="12"/>
        <v>49.35</v>
      </c>
      <c r="DK6" s="22">
        <f t="shared" si="12"/>
        <v>48.86</v>
      </c>
      <c r="DL6" s="22">
        <f t="shared" si="12"/>
        <v>49.3</v>
      </c>
      <c r="DM6" s="22">
        <f t="shared" si="12"/>
        <v>46.99</v>
      </c>
      <c r="DN6" s="22">
        <f t="shared" si="12"/>
        <v>47.89</v>
      </c>
      <c r="DO6" s="22">
        <f t="shared" si="12"/>
        <v>48.69</v>
      </c>
      <c r="DP6" s="22">
        <f t="shared" si="12"/>
        <v>49.62</v>
      </c>
      <c r="DQ6" s="22">
        <f t="shared" si="12"/>
        <v>50.5</v>
      </c>
      <c r="DR6" s="21" t="str">
        <f>IF(DR7="","",IF(DR7="-","【-】","【"&amp;SUBSTITUTE(TEXT(DR7,"#,##0.00"),"-","△")&amp;"】"))</f>
        <v>【50.88】</v>
      </c>
      <c r="DS6" s="22">
        <f>IF(DS7="",NA(),DS7)</f>
        <v>13.17</v>
      </c>
      <c r="DT6" s="22">
        <f t="shared" ref="DT6:EB6" si="13">IF(DT7="",NA(),DT7)</f>
        <v>13.54</v>
      </c>
      <c r="DU6" s="22">
        <f t="shared" si="13"/>
        <v>14.98</v>
      </c>
      <c r="DV6" s="22">
        <f t="shared" si="13"/>
        <v>16.649999999999999</v>
      </c>
      <c r="DW6" s="22">
        <f t="shared" si="13"/>
        <v>19.170000000000002</v>
      </c>
      <c r="DX6" s="22">
        <f t="shared" si="13"/>
        <v>15.83</v>
      </c>
      <c r="DY6" s="22">
        <f t="shared" si="13"/>
        <v>16.899999999999999</v>
      </c>
      <c r="DZ6" s="22">
        <f t="shared" si="13"/>
        <v>18.260000000000002</v>
      </c>
      <c r="EA6" s="22">
        <f t="shared" si="13"/>
        <v>19.510000000000002</v>
      </c>
      <c r="EB6" s="22">
        <f t="shared" si="13"/>
        <v>21.19</v>
      </c>
      <c r="EC6" s="21" t="str">
        <f>IF(EC7="","",IF(EC7="-","【-】","【"&amp;SUBSTITUTE(TEXT(EC7,"#,##0.00"),"-","△")&amp;"】"))</f>
        <v>【22.30】</v>
      </c>
      <c r="ED6" s="22">
        <f>IF(ED7="",NA(),ED7)</f>
        <v>1.35</v>
      </c>
      <c r="EE6" s="22">
        <f t="shared" ref="EE6:EM6" si="14">IF(EE7="",NA(),EE7)</f>
        <v>1.43</v>
      </c>
      <c r="EF6" s="22">
        <f t="shared" si="14"/>
        <v>1.1000000000000001</v>
      </c>
      <c r="EG6" s="22">
        <f t="shared" si="14"/>
        <v>1.1399999999999999</v>
      </c>
      <c r="EH6" s="22">
        <f t="shared" si="14"/>
        <v>1.3</v>
      </c>
      <c r="EI6" s="22">
        <f t="shared" si="14"/>
        <v>0.74</v>
      </c>
      <c r="EJ6" s="22">
        <f t="shared" si="14"/>
        <v>0.72</v>
      </c>
      <c r="EK6" s="22">
        <f t="shared" si="14"/>
        <v>0.66</v>
      </c>
      <c r="EL6" s="22">
        <f t="shared" si="14"/>
        <v>0.67</v>
      </c>
      <c r="EM6" s="22">
        <f t="shared" si="14"/>
        <v>0.62</v>
      </c>
      <c r="EN6" s="21" t="str">
        <f>IF(EN7="","",IF(EN7="-","【-】","【"&amp;SUBSTITUTE(TEXT(EN7,"#,##0.00"),"-","△")&amp;"】"))</f>
        <v>【0.66】</v>
      </c>
    </row>
    <row r="7" spans="1:144" s="23" customFormat="1" x14ac:dyDescent="0.15">
      <c r="A7" s="15"/>
      <c r="B7" s="24">
        <v>2021</v>
      </c>
      <c r="C7" s="24">
        <v>352063</v>
      </c>
      <c r="D7" s="24">
        <v>46</v>
      </c>
      <c r="E7" s="24">
        <v>1</v>
      </c>
      <c r="F7" s="24">
        <v>0</v>
      </c>
      <c r="G7" s="24">
        <v>1</v>
      </c>
      <c r="H7" s="24" t="s">
        <v>93</v>
      </c>
      <c r="I7" s="24" t="s">
        <v>94</v>
      </c>
      <c r="J7" s="24" t="s">
        <v>95</v>
      </c>
      <c r="K7" s="24" t="s">
        <v>96</v>
      </c>
      <c r="L7" s="24" t="s">
        <v>97</v>
      </c>
      <c r="M7" s="24" t="s">
        <v>98</v>
      </c>
      <c r="N7" s="25" t="s">
        <v>99</v>
      </c>
      <c r="O7" s="25">
        <v>65.59</v>
      </c>
      <c r="P7" s="25">
        <v>92.37</v>
      </c>
      <c r="Q7" s="25">
        <v>2541</v>
      </c>
      <c r="R7" s="25">
        <v>114427</v>
      </c>
      <c r="S7" s="25">
        <v>189.37</v>
      </c>
      <c r="T7" s="25">
        <v>604.25</v>
      </c>
      <c r="U7" s="25">
        <v>105257</v>
      </c>
      <c r="V7" s="25">
        <v>78.599999999999994</v>
      </c>
      <c r="W7" s="25">
        <v>1339.15</v>
      </c>
      <c r="X7" s="25">
        <v>128.08000000000001</v>
      </c>
      <c r="Y7" s="25">
        <v>123.64</v>
      </c>
      <c r="Z7" s="25">
        <v>123.37</v>
      </c>
      <c r="AA7" s="25">
        <v>121.62</v>
      </c>
      <c r="AB7" s="25">
        <v>121.2</v>
      </c>
      <c r="AC7" s="25">
        <v>113.68</v>
      </c>
      <c r="AD7" s="25">
        <v>113.82</v>
      </c>
      <c r="AE7" s="25">
        <v>112.82</v>
      </c>
      <c r="AF7" s="25">
        <v>111.21</v>
      </c>
      <c r="AG7" s="25">
        <v>111.89</v>
      </c>
      <c r="AH7" s="25">
        <v>111.39</v>
      </c>
      <c r="AI7" s="25">
        <v>0</v>
      </c>
      <c r="AJ7" s="25">
        <v>0</v>
      </c>
      <c r="AK7" s="25">
        <v>0</v>
      </c>
      <c r="AL7" s="25">
        <v>0</v>
      </c>
      <c r="AM7" s="25">
        <v>0</v>
      </c>
      <c r="AN7" s="25">
        <v>0.03</v>
      </c>
      <c r="AO7" s="25">
        <v>0</v>
      </c>
      <c r="AP7" s="25">
        <v>0</v>
      </c>
      <c r="AQ7" s="25">
        <v>0</v>
      </c>
      <c r="AR7" s="25">
        <v>0.45</v>
      </c>
      <c r="AS7" s="25">
        <v>1.3</v>
      </c>
      <c r="AT7" s="25">
        <v>287.99</v>
      </c>
      <c r="AU7" s="25">
        <v>296.35000000000002</v>
      </c>
      <c r="AV7" s="25">
        <v>240.13</v>
      </c>
      <c r="AW7" s="25">
        <v>238.62</v>
      </c>
      <c r="AX7" s="25">
        <v>261.27999999999997</v>
      </c>
      <c r="AY7" s="25">
        <v>337.49</v>
      </c>
      <c r="AZ7" s="25">
        <v>335.6</v>
      </c>
      <c r="BA7" s="25">
        <v>358.91</v>
      </c>
      <c r="BB7" s="25">
        <v>360.96</v>
      </c>
      <c r="BC7" s="25">
        <v>351.29</v>
      </c>
      <c r="BD7" s="25">
        <v>261.51</v>
      </c>
      <c r="BE7" s="25">
        <v>466.9</v>
      </c>
      <c r="BF7" s="25">
        <v>441.59</v>
      </c>
      <c r="BG7" s="25">
        <v>426.02</v>
      </c>
      <c r="BH7" s="25">
        <v>413.64</v>
      </c>
      <c r="BI7" s="25">
        <v>412.77</v>
      </c>
      <c r="BJ7" s="25">
        <v>265.92</v>
      </c>
      <c r="BK7" s="25">
        <v>258.26</v>
      </c>
      <c r="BL7" s="25">
        <v>247.27</v>
      </c>
      <c r="BM7" s="25">
        <v>239.18</v>
      </c>
      <c r="BN7" s="25">
        <v>236.29</v>
      </c>
      <c r="BO7" s="25">
        <v>265.16000000000003</v>
      </c>
      <c r="BP7" s="25">
        <v>122.84</v>
      </c>
      <c r="BQ7" s="25">
        <v>118.77</v>
      </c>
      <c r="BR7" s="25">
        <v>120.84</v>
      </c>
      <c r="BS7" s="25">
        <v>119.45</v>
      </c>
      <c r="BT7" s="25">
        <v>118.72</v>
      </c>
      <c r="BU7" s="25">
        <v>105.86</v>
      </c>
      <c r="BV7" s="25">
        <v>106.07</v>
      </c>
      <c r="BW7" s="25">
        <v>105.34</v>
      </c>
      <c r="BX7" s="25">
        <v>101.89</v>
      </c>
      <c r="BY7" s="25">
        <v>104.33</v>
      </c>
      <c r="BZ7" s="25">
        <v>102.35</v>
      </c>
      <c r="CA7" s="25">
        <v>129.49</v>
      </c>
      <c r="CB7" s="25">
        <v>134.09</v>
      </c>
      <c r="CC7" s="25">
        <v>131.80000000000001</v>
      </c>
      <c r="CD7" s="25">
        <v>132.69</v>
      </c>
      <c r="CE7" s="25">
        <v>133.47999999999999</v>
      </c>
      <c r="CF7" s="25">
        <v>158.58000000000001</v>
      </c>
      <c r="CG7" s="25">
        <v>159.22</v>
      </c>
      <c r="CH7" s="25">
        <v>159.6</v>
      </c>
      <c r="CI7" s="25">
        <v>156.32</v>
      </c>
      <c r="CJ7" s="25">
        <v>157.4</v>
      </c>
      <c r="CK7" s="25">
        <v>167.74</v>
      </c>
      <c r="CL7" s="25">
        <v>52.44</v>
      </c>
      <c r="CM7" s="25">
        <v>58.83</v>
      </c>
      <c r="CN7" s="25">
        <v>58.19</v>
      </c>
      <c r="CO7" s="25">
        <v>59.29</v>
      </c>
      <c r="CP7" s="25">
        <v>57.64</v>
      </c>
      <c r="CQ7" s="25">
        <v>62.38</v>
      </c>
      <c r="CR7" s="25">
        <v>62.83</v>
      </c>
      <c r="CS7" s="25">
        <v>62.05</v>
      </c>
      <c r="CT7" s="25">
        <v>63.23</v>
      </c>
      <c r="CU7" s="25">
        <v>62.59</v>
      </c>
      <c r="CV7" s="25">
        <v>60.29</v>
      </c>
      <c r="CW7" s="25">
        <v>91.86</v>
      </c>
      <c r="CX7" s="25">
        <v>91.93</v>
      </c>
      <c r="CY7" s="25">
        <v>92.16</v>
      </c>
      <c r="CZ7" s="25">
        <v>91.54</v>
      </c>
      <c r="DA7" s="25">
        <v>92.52</v>
      </c>
      <c r="DB7" s="25">
        <v>89.17</v>
      </c>
      <c r="DC7" s="25">
        <v>88.86</v>
      </c>
      <c r="DD7" s="25">
        <v>89.11</v>
      </c>
      <c r="DE7" s="25">
        <v>89.35</v>
      </c>
      <c r="DF7" s="25">
        <v>89.7</v>
      </c>
      <c r="DG7" s="25">
        <v>90.12</v>
      </c>
      <c r="DH7" s="25">
        <v>47.25</v>
      </c>
      <c r="DI7" s="25">
        <v>48.34</v>
      </c>
      <c r="DJ7" s="25">
        <v>49.35</v>
      </c>
      <c r="DK7" s="25">
        <v>48.86</v>
      </c>
      <c r="DL7" s="25">
        <v>49.3</v>
      </c>
      <c r="DM7" s="25">
        <v>46.99</v>
      </c>
      <c r="DN7" s="25">
        <v>47.89</v>
      </c>
      <c r="DO7" s="25">
        <v>48.69</v>
      </c>
      <c r="DP7" s="25">
        <v>49.62</v>
      </c>
      <c r="DQ7" s="25">
        <v>50.5</v>
      </c>
      <c r="DR7" s="25">
        <v>50.88</v>
      </c>
      <c r="DS7" s="25">
        <v>13.17</v>
      </c>
      <c r="DT7" s="25">
        <v>13.54</v>
      </c>
      <c r="DU7" s="25">
        <v>14.98</v>
      </c>
      <c r="DV7" s="25">
        <v>16.649999999999999</v>
      </c>
      <c r="DW7" s="25">
        <v>19.170000000000002</v>
      </c>
      <c r="DX7" s="25">
        <v>15.83</v>
      </c>
      <c r="DY7" s="25">
        <v>16.899999999999999</v>
      </c>
      <c r="DZ7" s="25">
        <v>18.260000000000002</v>
      </c>
      <c r="EA7" s="25">
        <v>19.510000000000002</v>
      </c>
      <c r="EB7" s="25">
        <v>21.19</v>
      </c>
      <c r="EC7" s="25">
        <v>22.3</v>
      </c>
      <c r="ED7" s="25">
        <v>1.35</v>
      </c>
      <c r="EE7" s="25">
        <v>1.43</v>
      </c>
      <c r="EF7" s="25">
        <v>1.1000000000000001</v>
      </c>
      <c r="EG7" s="25">
        <v>1.1399999999999999</v>
      </c>
      <c r="EH7" s="25">
        <v>1.3</v>
      </c>
      <c r="EI7" s="25">
        <v>0.74</v>
      </c>
      <c r="EJ7" s="25">
        <v>0.72</v>
      </c>
      <c r="EK7" s="25">
        <v>0.66</v>
      </c>
      <c r="EL7" s="25">
        <v>0.67</v>
      </c>
      <c r="EM7" s="25">
        <v>0.62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　一正</cp:lastModifiedBy>
  <cp:lastPrinted>2023-02-01T23:33:06Z</cp:lastPrinted>
  <dcterms:created xsi:type="dcterms:W3CDTF">2022-12-01T01:03:57Z</dcterms:created>
  <dcterms:modified xsi:type="dcterms:W3CDTF">2023-02-03T01:56:38Z</dcterms:modified>
  <cp:category/>
</cp:coreProperties>
</file>