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5093\Desktop\文書管理システム添付データ\"/>
    </mc:Choice>
  </mc:AlternateContent>
  <xr:revisionPtr revIDLastSave="0" documentId="13_ncr:1_{E145DDFE-2B82-4974-BC77-76C0293F7552}" xr6:coauthVersionLast="36" xr6:coauthVersionMax="36" xr10:uidLastSave="{00000000-0000-0000-0000-000000000000}"/>
  <workbookProtection workbookAlgorithmName="SHA-512" workbookHashValue="oaJVs9UpsQQ1Q4TYby1YukGPY94o8mMen41/lBE/9EUYd1du1afkkM6Ei1KJ5FlW/JwxPwwQkgSb50qy9Z+KdA==" workbookSaltValue="nmzCQIpTQVxYfX5h75LMM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P10" i="4" s="1"/>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I10" i="4"/>
  <c r="B10" i="4"/>
  <c r="BB8" i="4"/>
  <c r="AT8" i="4"/>
  <c r="AL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<sst xmlns="http://schemas.openxmlformats.org/spreadsheetml/2006/main" count="231" uniqueCount="116">
  <si>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</si>
  <si>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</si>
  <si>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</si>
  <si>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</si>
  <si>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</si>
  <si>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</si>
  <si>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</si>
  <si>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</si>
  <si>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</si>
  <si>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</si>
  <si>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</si>
  <si>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</si>
  <si>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</si>
  <si>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</si>
  <si>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</si>
  <si>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</si>
  <si>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</si>
  <si>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</si>
  <si>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</si>
  <si>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</si>
  <si>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</si>
  <si>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</si>
  <si>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</si>
  <si>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</si>
  <si>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</si>
  <si>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</si>
  <si>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</si>
  <si>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</si>
  <si>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</si>
  <si>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</si>
  <si>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</si>
  <si>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</si>
  <si>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</si>
  <si>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</si>
  <si>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</si>
  <si>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</si>
  <si>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</si>
  <si>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</si>
  <si>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</si>
  <si>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</si>
  <si>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</si>
  <si>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</si>
  <si>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</si>
  <si>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</si>
  <si>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</si>
  <si>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</si>
  <si>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</si>
  <si>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</si>
  <si>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</si>
  <si>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</si>
  <si>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</si>
  <si>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</si>
  <si>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</si>
  <si>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</si>
  <si>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</si>
  <si>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</si>
  <si>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</si>
  <si>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</si>
  <si>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</si>
  <si>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</si>
  <si>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</si>
  <si>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</si>
  <si>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</si>
  <si>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</si>
  <si>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</si>
  <si>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</si>
  <si>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</si>
  <si>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</si>
  <si>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</si>
  <si>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</si>
  <si>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</si>
  <si>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</si>
  <si>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</si>
  <si>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</si>
  <si>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</si>
  <si>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</si>
  <si>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</si>
  <si>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</si>
  <si>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</si>
  <si>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</si>
  <si>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</si>
  <si>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</si>
  <si>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</si>
  <si>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</si>
  <si>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</si>
  <si>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</si>
  <si>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</si>
  <si>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</si>
  <si>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</si>
  <si>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</si>
  <si>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</si>
  <si>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</si>
  <si>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</si>
  <si>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</si>
  <si>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</si>
  <si>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</si>
  <si>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</si>
  <si>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</si>
  <si>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</si>
  <si>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</si>
  <si>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</si>
  <si>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</si>
  <si>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</si>
  <si>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</si>
  <si>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</si>
  <si>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</si>
  <si>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</si>
  <si>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</si>
  <si>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</si>
  <si>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</si>
  <si>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</si>
  <si>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</si>
  <si>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</si>
  <si>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有形固定資産減価償却率は、類似団体と比較すると低い水準となっていたが、償却対象資産の減価償却が進んでおり、今後は類似団体と同程度の数値で推移していくものと考えられる。
　管渠老朽化率は、全国平均と比較すると低い水準にあるものの、類似団体と比較すると平均値を上回っており、今後、逓増していくものと思われる。
　管渠改善率は、0％を示しているが、管渠の老朽化に伴い、適正に管渠の改善（更新）を実施していく必要がある。なお、長寿命化計画に基づき、平成30年度からの3年間で管渠の改築工事を実施したことにより、一時的に改善率の向上が見られる。
　</t>
    <rPh sb="36" eb="42">
      <t>ショウキャクタイショウシサン</t>
    </rPh>
    <rPh sb="43" eb="47">
      <t>ゲンカショウキャク</t>
    </rPh>
    <rPh sb="48" eb="49">
      <t>スス</t>
    </rPh>
    <rPh sb="54" eb="56">
      <t>コンゴ</t>
    </rPh>
    <rPh sb="57" eb="61">
      <t>ルイジダンタイ</t>
    </rPh>
    <rPh sb="62" eb="65">
      <t>ドウテイド</t>
    </rPh>
    <rPh sb="66" eb="68">
      <t>スウチ</t>
    </rPh>
    <rPh sb="69" eb="71">
      <t>スイイ</t>
    </rPh>
    <rPh sb="78" eb="79">
      <t>カンガ</t>
    </rPh>
    <rPh sb="136" eb="138">
      <t>コンゴ</t>
    </rPh>
    <rPh sb="148" eb="149">
      <t>オモ</t>
    </rPh>
    <rPh sb="155" eb="160">
      <t>カンキョカイゼンリツ</t>
    </rPh>
    <rPh sb="165" eb="166">
      <t>シメ</t>
    </rPh>
    <rPh sb="172" eb="174">
      <t>カンキョ</t>
    </rPh>
    <rPh sb="175" eb="176">
      <t>ロウ</t>
    </rPh>
    <rPh sb="177" eb="178">
      <t>トモナ</t>
    </rPh>
    <rPh sb="179" eb="181">
      <t>テキセイ</t>
    </rPh>
    <rPh sb="183" eb="185">
      <t>カンキョ</t>
    </rPh>
    <rPh sb="186" eb="188">
      <t>カイゼン</t>
    </rPh>
    <rPh sb="189" eb="191">
      <t>コウシン</t>
    </rPh>
    <rPh sb="193" eb="195">
      <t>ジッシシ</t>
    </rPh>
    <rPh sb="195" eb="201">
      <t>テイクヒツヨウ</t>
    </rPh>
    <rPh sb="260" eb="262">
      <t>コウジョウ</t>
    </rPh>
    <rPh sb="263" eb="264">
      <t>ミ</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</si>
  <si>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現在においても、人口減少や節水機器の普及等により、下水道使用料収入が伸び悩んでいる。
　公営企業としての効果的な投資、効率的な経営を進めるとともに下水道使用料の改定に取り組む必要がある。</t>
    <rPh sb="78" eb="81">
      <t>ケンゼンカ</t>
    </rPh>
    <rPh sb="82" eb="83">
      <t>ツト</t>
    </rPh>
    <rPh sb="99" eb="100">
      <t>トモナ</t>
    </rPh>
    <rPh sb="116" eb="117">
      <t>ヨウ</t>
    </rPh>
    <rPh sb="125" eb="126">
      <t>クワ</t>
    </rPh>
    <rPh sb="135" eb="136">
      <t>オヨ</t>
    </rPh>
    <rPh sb="137" eb="139">
      <t>リソク</t>
    </rPh>
    <rPh sb="192" eb="194">
      <t>キキ</t>
    </rPh>
    <rPh sb="195" eb="197">
      <t>フキュウ</t>
    </rPh>
    <rPh sb="197" eb="198">
      <t>ナド</t>
    </rPh>
    <rPh sb="211" eb="212">
      <t>ノ</t>
    </rPh>
    <rPh sb="213" eb="214">
      <t>ナヤ</t>
    </rPh>
    <rPh sb="221" eb="223">
      <t>コウエイ</t>
    </rPh>
    <rPh sb="223" eb="225">
      <t>キギョウ</t>
    </rPh>
    <rPh sb="243" eb="244">
      <t>スス</t>
    </rPh>
    <rPh sb="250" eb="253">
      <t>ゲスイドウ</t>
    </rPh>
    <rPh sb="253" eb="256">
      <t>シヨウリョウ</t>
    </rPh>
    <rPh sb="257" eb="259">
      <t>カイテイ</t>
    </rPh>
    <rPh sb="260" eb="261">
      <t>ト</t>
    </rPh>
    <rPh sb="262" eb="263">
      <t>ク</t>
    </rPh>
    <rPh sb="264" eb="266">
      <t>ヒツヨウ</t>
    </rPh>
    <phoneticPr fontId="4"/>
  </si>
  <si>
    <t xml:space="preserve"> 経常収支比率は類似団体を下回っているものの100％以上を維持し、累積欠損金も発生しておらず、経営の健全性は保たれている。
　流動比率は、平成29年度以降は未払金の減少等により、類似団体と比較して高い水準となっており、今後も100％前後で推移していくものと思われる。
　企業債残高対事業規模比率は、類似団体と比較して高い数値となっており、企業債の借入を抑制して行く必要がある。
　経費回収率は、100％で推移しており、汚水処理に係る費用を使用料収入で賄えている。また、汚水処理原価については、類似団体と同様に全国平均を上回る水準となっている。
　施設利用率は、晴天時における施設処理能力に対する、施設の効率性を示す指標であるが、徐々に上昇しており、類似団体の平均値と同程度となっている。また、水洗化率は増加傾向を示しているが、類似団体の平均値よりも低い数値となっているため、水質保全の観点や使用料収入の増収を図る上でも下水道への接続数を向上させる更なる取組が必要である。</t>
    <rPh sb="1" eb="7">
      <t>ケイジョウシュウシヒリツ</t>
    </rPh>
    <rPh sb="8" eb="12">
      <t>ルイジダンタイ</t>
    </rPh>
    <rPh sb="13" eb="15">
      <t>シタマワ</t>
    </rPh>
    <rPh sb="26" eb="28">
      <t>イジョウ</t>
    </rPh>
    <rPh sb="29" eb="31">
      <t>イジ</t>
    </rPh>
    <rPh sb="47" eb="49">
      <t>ケイエイ</t>
    </rPh>
    <rPh sb="50" eb="53">
      <t>ケンゼンセイ</t>
    </rPh>
    <rPh sb="54" eb="55">
      <t>タモ</t>
    </rPh>
    <rPh sb="93" eb="95">
      <t>ヒカク</t>
    </rPh>
    <rPh sb="99" eb="101">
      <t>スイジュン</t>
    </rPh>
    <rPh sb="109" eb="111">
      <t>コンゴ</t>
    </rPh>
    <rPh sb="116" eb="118">
      <t>ゼンゴ</t>
    </rPh>
    <rPh sb="119" eb="121">
      <t>スイイ</t>
    </rPh>
    <rPh sb="128" eb="129">
      <t>オモ</t>
    </rPh>
    <rPh sb="149" eb="153">
      <t>ルイジダンタイ</t>
    </rPh>
    <rPh sb="154" eb="156">
      <t>ヒカク</t>
    </rPh>
    <rPh sb="158" eb="159">
      <t>タカ</t>
    </rPh>
    <rPh sb="160" eb="162">
      <t>スウチ</t>
    </rPh>
    <rPh sb="176" eb="178">
      <t>ヨクセイ</t>
    </rPh>
    <rPh sb="180" eb="181">
      <t>イ</t>
    </rPh>
    <rPh sb="182" eb="184">
      <t>ヒツヨウ</t>
    </rPh>
    <rPh sb="194" eb="195">
      <t>オヨ</t>
    </rPh>
    <rPh sb="209" eb="211">
      <t>オスイ</t>
    </rPh>
    <rPh sb="211" eb="213">
      <t>ショリ</t>
    </rPh>
    <rPh sb="214" eb="215">
      <t>カカ</t>
    </rPh>
    <rPh sb="216" eb="218">
      <t>ヒヨウ</t>
    </rPh>
    <rPh sb="219" eb="222">
      <t>シヨウリョウ</t>
    </rPh>
    <rPh sb="222" eb="224">
      <t>シュウニュウ</t>
    </rPh>
    <rPh sb="225" eb="226">
      <t>マカナ</t>
    </rPh>
    <rPh sb="238" eb="240">
      <t>ゲンカ</t>
    </rPh>
    <rPh sb="246" eb="248">
      <t>ルイジ</t>
    </rPh>
    <rPh sb="248" eb="250">
      <t>ダンタイ</t>
    </rPh>
    <rPh sb="251" eb="253">
      <t>ドウヨウ</t>
    </rPh>
    <rPh sb="254" eb="256">
      <t>ゼンコク</t>
    </rPh>
    <rPh sb="256" eb="258">
      <t>ヘイキン</t>
    </rPh>
    <rPh sb="259" eb="261">
      <t>ウワマワ</t>
    </rPh>
    <rPh sb="262" eb="264">
      <t>スイジュン</t>
    </rPh>
    <rPh sb="278" eb="281">
      <t>セイテンジ</t>
    </rPh>
    <rPh sb="285" eb="291">
      <t>シセツショリノウリョク</t>
    </rPh>
    <rPh sb="292" eb="293">
      <t>タイ</t>
    </rPh>
    <rPh sb="296" eb="298">
      <t>シセツ</t>
    </rPh>
    <rPh sb="299" eb="302">
      <t>コウリツセイ</t>
    </rPh>
    <rPh sb="303" eb="304">
      <t>シメ</t>
    </rPh>
    <rPh sb="305" eb="307">
      <t>シヒョウ</t>
    </rPh>
    <rPh sb="313" eb="315">
      <t>ジョジョ</t>
    </rPh>
    <rPh sb="322" eb="326">
      <t>ルイジダンタイ</t>
    </rPh>
    <rPh sb="327" eb="330">
      <t>ヘイキンチ</t>
    </rPh>
    <rPh sb="331" eb="334">
      <t>ドウテイド</t>
    </rPh>
    <rPh sb="374" eb="376">
      <t>スウチ</t>
    </rPh>
    <rPh sb="402" eb="403">
      <t>ハカ</t>
    </rPh>
    <rPh sb="404" eb="405">
      <t>ウエ</t>
    </rPh>
    <rPh sb="408" eb="410">
      <t>ゲスイ</t>
    </rPh>
    <rPh sb="410" eb="411">
      <t>ドウ</t>
    </rPh>
    <rPh sb="423" eb="42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</si>
</sst>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c:v>0.05</c:v>
                </c:pt>
                <c:pt idx="3">
                  <c:v>0.06</c:v>
                </c:pt>
                <c:pt idx="4" formatCode="#,##0.00;&quot;△&quot;#,##0.00">
                  <c:v>0</c:v>
                </c:pt>
              </c:numCache>
            </c:numRef>
          </c:val>
          <c:extLst>
            <c:ext xmlns:c16="http://schemas.microsoft.com/office/drawing/2014/chart" uri="{C3380CC4-5D6E-409C-BE32-E72D297353CC}">
              <c16:uniqueId val="{00000000-3E53-4A7B-9F72-22948F4E9C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3E53-4A7B-9F72-22948F4E9C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55.73</c:v>
                </c:pt>
                <c:pt idx="1">
                  <c:v>59.54</c:v>
                </c:pt>
                <c:pt idx="2">
                  <c:v>64.23</c:v>
                </c:pt>
                <c:pt idx="3">
                  <c:v>64.959999999999994</c:v>
                </c:pt>
                <c:pt idx="4">
                  <c:v>63.95</c:v>
                </c:pt>
              </c:numCache>
            </c:numRef>
          </c:val>
          <c:extLst>
            <c:ext xmlns:c16="http://schemas.microsoft.com/office/drawing/2014/chart" uri="{C3380CC4-5D6E-409C-BE32-E72D297353CC}">
              <c16:uniqueId val="{00000000-90CA-4772-A9D0-55D758A6F2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90CA-4772-A9D0-55D758A6F2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89.95</c:v>
                </c:pt>
                <c:pt idx="1">
                  <c:v>90.15</c:v>
                </c:pt>
                <c:pt idx="2">
                  <c:v>91.09</c:v>
                </c:pt>
                <c:pt idx="3">
                  <c:v>91.79</c:v>
                </c:pt>
                <c:pt idx="4">
                  <c:v>92.15</c:v>
                </c:pt>
              </c:numCache>
            </c:numRef>
          </c:val>
          <c:extLst>
            <c:ext xmlns:c16="http://schemas.microsoft.com/office/drawing/2014/chart" uri="{C3380CC4-5D6E-409C-BE32-E72D297353CC}">
              <c16:uniqueId val="{00000000-A3CC-42C9-95F2-C662C0964F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A3CC-42C9-95F2-C662C0964F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105.69</c:v>
                </c:pt>
                <c:pt idx="1">
                  <c:v>105.28</c:v>
                </c:pt>
                <c:pt idx="2">
                  <c:v>107.16</c:v>
                </c:pt>
                <c:pt idx="3">
                  <c:v>106.54</c:v>
                </c:pt>
                <c:pt idx="4">
                  <c:v>105.5</c:v>
                </c:pt>
              </c:numCache>
            </c:numRef>
          </c:val>
          <c:extLst>
            <c:ext xmlns:c16="http://schemas.microsoft.com/office/drawing/2014/chart" uri="{C3380CC4-5D6E-409C-BE32-E72D297353CC}">
              <c16:uniqueId val="{00000000-3E4B-4801-A486-FC6815CE54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3E4B-4801-A486-FC6815CE54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17.07</c:v>
                </c:pt>
                <c:pt idx="1">
                  <c:v>18.61</c:v>
                </c:pt>
                <c:pt idx="2">
                  <c:v>20.48</c:v>
                </c:pt>
                <c:pt idx="3">
                  <c:v>22.74</c:v>
                </c:pt>
                <c:pt idx="4">
                  <c:v>25.17</c:v>
                </c:pt>
              </c:numCache>
            </c:numRef>
          </c:val>
          <c:extLst>
            <c:ext xmlns:c16="http://schemas.microsoft.com/office/drawing/2014/chart" uri="{C3380CC4-5D6E-409C-BE32-E72D297353CC}">
              <c16:uniqueId val="{00000000-E81A-4E38-A1E0-A84317521D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E81A-4E38-A1E0-A84317521D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2.0499999999999998</c:v>
                </c:pt>
                <c:pt idx="1">
                  <c:v>2.17</c:v>
                </c:pt>
                <c:pt idx="2">
                  <c:v>2.21</c:v>
                </c:pt>
                <c:pt idx="3">
                  <c:v>2.4</c:v>
                </c:pt>
                <c:pt idx="4">
                  <c:v>2.63</c:v>
                </c:pt>
              </c:numCache>
            </c:numRef>
          </c:val>
          <c:extLst>
            <c:ext xmlns:c16="http://schemas.microsoft.com/office/drawing/2014/chart" uri="{C3380CC4-5D6E-409C-BE32-E72D297353CC}">
              <c16:uniqueId val="{00000000-4144-49E5-B116-6B3D890300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4144-49E5-B116-6B3D890300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0-4DD1-9938-142880D353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9A60-4DD1-9938-142880D353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108.14</c:v>
                </c:pt>
                <c:pt idx="1">
                  <c:v>110.37</c:v>
                </c:pt>
                <c:pt idx="2">
                  <c:v>103.47</c:v>
                </c:pt>
                <c:pt idx="3">
                  <c:v>118.71</c:v>
                </c:pt>
                <c:pt idx="4">
                  <c:v>99.37</c:v>
                </c:pt>
              </c:numCache>
            </c:numRef>
          </c:val>
          <c:extLst>
            <c:ext xmlns:c16="http://schemas.microsoft.com/office/drawing/2014/chart" uri="{C3380CC4-5D6E-409C-BE32-E72D297353CC}">
              <c16:uniqueId val="{00000000-55D9-4D84-8A7A-EE3526B9FC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55D9-4D84-8A7A-EE3526B9FC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1023.59</c:v>
                </c:pt>
                <c:pt idx="1">
                  <c:v>1023.49</c:v>
                </c:pt>
                <c:pt idx="2">
                  <c:v>1104.28</c:v>
                </c:pt>
                <c:pt idx="3">
                  <c:v>1044.69</c:v>
                </c:pt>
                <c:pt idx="4">
                  <c:v>1018.22</c:v>
                </c:pt>
              </c:numCache>
            </c:numRef>
          </c:val>
          <c:extLst>
            <c:ext xmlns:c16="http://schemas.microsoft.com/office/drawing/2014/chart" uri="{C3380CC4-5D6E-409C-BE32-E72D297353CC}">
              <c16:uniqueId val="{00000000-940A-48B2-A8A4-71CDD1FD85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940A-48B2-A8A4-71CDD1FD85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07-4A57-BCD1-0BF4831FEB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F907-4A57-BCD1-0BF4831FEB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155.53</c:v>
                </c:pt>
                <c:pt idx="1">
                  <c:v>155.76</c:v>
                </c:pt>
                <c:pt idx="2">
                  <c:v>155.78</c:v>
                </c:pt>
                <c:pt idx="3">
                  <c:v>154.93</c:v>
                </c:pt>
                <c:pt idx="4">
                  <c:v>154.81</c:v>
                </c:pt>
              </c:numCache>
            </c:numRef>
          </c:val>
          <c:extLst>
            <c:ext xmlns:c16="http://schemas.microsoft.com/office/drawing/2014/chart" uri="{C3380CC4-5D6E-409C-BE32-E72D297353CC}">
              <c16:uniqueId val="{00000000-6E08-4AD4-8293-60C638B4EE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6E08-4AD4-8293-60C638B4EE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87" zoomScaleNormal="87"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114427</v>
      </c>
      <c r="AM8" s="42"/>
      <c r="AN8" s="42"/>
      <c r="AO8" s="42"/>
      <c r="AP8" s="42"/>
      <c r="AQ8" s="42"/>
      <c r="AR8" s="42"/>
      <c r="AS8" s="42"/>
      <c r="AT8" s="35">
        <f>データ!T6</f>
        <v>189.37</v>
      </c>
      <c r="AU8" s="35"/>
      <c r="AV8" s="35"/>
      <c r="AW8" s="35"/>
      <c r="AX8" s="35"/>
      <c r="AY8" s="35"/>
      <c r="AZ8" s="35"/>
      <c r="BA8" s="35"/>
      <c r="BB8" s="35">
        <f>データ!U6</f>
        <v>604.25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51.81</v>
      </c>
      <c r="J10" s="35"/>
      <c r="K10" s="35"/>
      <c r="L10" s="35"/>
      <c r="M10" s="35"/>
      <c r="N10" s="35"/>
      <c r="O10" s="35"/>
      <c r="P10" s="35">
        <f>データ!P6</f>
        <v>70.7</v>
      </c>
      <c r="Q10" s="35"/>
      <c r="R10" s="35"/>
      <c r="S10" s="35"/>
      <c r="T10" s="35"/>
      <c r="U10" s="35"/>
      <c r="V10" s="35"/>
      <c r="W10" s="35">
        <f>データ!Q6</f>
        <v>66.489999999999995</v>
      </c>
      <c r="X10" s="35"/>
      <c r="Y10" s="35"/>
      <c r="Z10" s="35"/>
      <c r="AA10" s="35"/>
      <c r="AB10" s="35"/>
      <c r="AC10" s="35"/>
      <c r="AD10" s="42">
        <f>データ!R6</f>
        <v>2750</v>
      </c>
      <c r="AE10" s="42"/>
      <c r="AF10" s="42"/>
      <c r="AG10" s="42"/>
      <c r="AH10" s="42"/>
      <c r="AI10" s="42"/>
      <c r="AJ10" s="42"/>
      <c r="AK10" s="2"/>
      <c r="AL10" s="42">
        <f>データ!V6</f>
        <v>80568</v>
      </c>
      <c r="AM10" s="42"/>
      <c r="AN10" s="42"/>
      <c r="AO10" s="42"/>
      <c r="AP10" s="42"/>
      <c r="AQ10" s="42"/>
      <c r="AR10" s="42"/>
      <c r="AS10" s="42"/>
      <c r="AT10" s="35">
        <f>データ!W6</f>
        <v>21.19</v>
      </c>
      <c r="AU10" s="35"/>
      <c r="AV10" s="35"/>
      <c r="AW10" s="35"/>
      <c r="AX10" s="35"/>
      <c r="AY10" s="35"/>
      <c r="AZ10" s="35"/>
      <c r="BA10" s="35"/>
      <c r="BB10" s="35">
        <f>データ!X6</f>
        <v>3802.17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C+x8buyoIXXUMvsUaLHCurTkAXyYq9ZiMrk+hqy3jAd3YScLG1Z8glnYO4siqtAQs9OC3221g6+IBUk2DAexg==" saltValue="q48Lnw+rjjB6o6fPvRtpM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352063</v>
      </c>
      <c r="D6" s="19">
        <f t="shared" si="3"/>
        <v>46</v>
      </c>
      <c r="E6" s="19">
        <f t="shared" si="3"/>
        <v>17</v>
      </c>
      <c r="F6" s="19">
        <f t="shared" si="3"/>
        <v>1</v>
      </c>
      <c r="G6" s="19">
        <f t="shared" si="3"/>
        <v>0</v>
      </c>
      <c r="H6" s="19" t="str">
        <f t="shared" si="3"/>
        <v>山口県　防府市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51.81</v>
      </c>
      <c r="P6" s="20">
        <f t="shared" si="3"/>
        <v>70.7</v>
      </c>
      <c r="Q6" s="20">
        <f t="shared" si="3"/>
        <v>66.489999999999995</v>
      </c>
      <c r="R6" s="20">
        <f t="shared" si="3"/>
        <v>2750</v>
      </c>
      <c r="S6" s="20">
        <f t="shared" si="3"/>
        <v>114427</v>
      </c>
      <c r="T6" s="20">
        <f t="shared" si="3"/>
        <v>189.37</v>
      </c>
      <c r="U6" s="20">
        <f t="shared" si="3"/>
        <v>604.25</v>
      </c>
      <c r="V6" s="20">
        <f t="shared" si="3"/>
        <v>80568</v>
      </c>
      <c r="W6" s="20">
        <f t="shared" si="3"/>
        <v>21.19</v>
      </c>
      <c r="X6" s="20">
        <f t="shared" si="3"/>
        <v>3802.17</v>
      </c>
      <c r="Y6" s="21">
        <f>IF(Y7="",NA(),Y7)</f>
        <v>105.69</v>
      </c>
      <c r="Z6" s="21">
        <f t="shared" ref="Z6:AH6" si="4">IF(Z7="",NA(),Z7)</f>
        <v>105.28</v>
      </c>
      <c r="AA6" s="21">
        <f t="shared" si="4"/>
        <v>107.16</v>
      </c>
      <c r="AB6" s="21">
        <f t="shared" si="4"/>
        <v>106.54</v>
      </c>
      <c r="AC6" s="21">
        <f t="shared" si="4"/>
        <v>105.5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108.14</v>
      </c>
      <c r="AV6" s="21">
        <f t="shared" ref="AV6:BD6" si="6">IF(AV7="",NA(),AV7)</f>
        <v>110.37</v>
      </c>
      <c r="AW6" s="21">
        <f t="shared" si="6"/>
        <v>103.47</v>
      </c>
      <c r="AX6" s="21">
        <f t="shared" si="6"/>
        <v>118.71</v>
      </c>
      <c r="AY6" s="21">
        <f t="shared" si="6"/>
        <v>99.37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1023.59</v>
      </c>
      <c r="BG6" s="21">
        <f t="shared" ref="BG6:BO6" si="7">IF(BG7="",NA(),BG7)</f>
        <v>1023.49</v>
      </c>
      <c r="BH6" s="21">
        <f t="shared" si="7"/>
        <v>1104.28</v>
      </c>
      <c r="BI6" s="21">
        <f t="shared" si="7"/>
        <v>1044.69</v>
      </c>
      <c r="BJ6" s="21">
        <f t="shared" si="7"/>
        <v>1018.22</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155.53</v>
      </c>
      <c r="CC6" s="21">
        <f t="shared" ref="CC6:CK6" si="9">IF(CC7="",NA(),CC7)</f>
        <v>155.76</v>
      </c>
      <c r="CD6" s="21">
        <f t="shared" si="9"/>
        <v>155.78</v>
      </c>
      <c r="CE6" s="21">
        <f t="shared" si="9"/>
        <v>154.93</v>
      </c>
      <c r="CF6" s="21">
        <f t="shared" si="9"/>
        <v>154.81</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55.73</v>
      </c>
      <c r="CN6" s="21">
        <f t="shared" ref="CN6:CV6" si="10">IF(CN7="",NA(),CN7)</f>
        <v>59.54</v>
      </c>
      <c r="CO6" s="21">
        <f t="shared" si="10"/>
        <v>64.23</v>
      </c>
      <c r="CP6" s="21">
        <f t="shared" si="10"/>
        <v>64.959999999999994</v>
      </c>
      <c r="CQ6" s="21">
        <f t="shared" si="10"/>
        <v>63.95</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89.95</v>
      </c>
      <c r="CY6" s="21">
        <f t="shared" ref="CY6:DG6" si="11">IF(CY7="",NA(),CY7)</f>
        <v>90.15</v>
      </c>
      <c r="CZ6" s="21">
        <f t="shared" si="11"/>
        <v>91.09</v>
      </c>
      <c r="DA6" s="21">
        <f t="shared" si="11"/>
        <v>91.79</v>
      </c>
      <c r="DB6" s="21">
        <f t="shared" si="11"/>
        <v>92.15</v>
      </c>
      <c r="DC6" s="21">
        <f t="shared" si="11"/>
        <v>92.3</v>
      </c>
      <c r="DD6" s="21">
        <f t="shared" si="11"/>
        <v>92.55</v>
      </c>
      <c r="DE6" s="21">
        <f t="shared" si="11"/>
        <v>92.62</v>
      </c>
      <c r="DF6" s="21">
        <f t="shared" si="11"/>
        <v>92.72</v>
      </c>
      <c r="DG6" s="21">
        <f t="shared" si="11"/>
        <v>92.88</v>
      </c>
      <c r="DH6" s="20" t="str">
        <f>IF(DH7="","",IF(DH7="-","【-】","【"&amp;SUBSTITUTE(TEXT(DH7,"#,##0.00"),"-","△")&amp;"】"))</f>
        <v>【95.72】</v>
      </c>
      <c r="DI6" s="21">
        <f>IF(DI7="",NA(),DI7)</f>
        <v>17.07</v>
      </c>
      <c r="DJ6" s="21">
        <f t="shared" ref="DJ6:DR6" si="12">IF(DJ7="",NA(),DJ7)</f>
        <v>18.61</v>
      </c>
      <c r="DK6" s="21">
        <f t="shared" si="12"/>
        <v>20.48</v>
      </c>
      <c r="DL6" s="21">
        <f t="shared" si="12"/>
        <v>22.74</v>
      </c>
      <c r="DM6" s="21">
        <f t="shared" si="12"/>
        <v>25.17</v>
      </c>
      <c r="DN6" s="21">
        <f t="shared" si="12"/>
        <v>25.61</v>
      </c>
      <c r="DO6" s="21">
        <f t="shared" si="12"/>
        <v>26.13</v>
      </c>
      <c r="DP6" s="21">
        <f t="shared" si="12"/>
        <v>26.36</v>
      </c>
      <c r="DQ6" s="21">
        <f t="shared" si="12"/>
        <v>23.79</v>
      </c>
      <c r="DR6" s="21">
        <f t="shared" si="12"/>
        <v>25.66</v>
      </c>
      <c r="DS6" s="20" t="str">
        <f>IF(DS7="","",IF(DS7="-","【-】","【"&amp;SUBSTITUTE(TEXT(DS7,"#,##0.00"),"-","△")&amp;"】"))</f>
        <v>【38.17】</v>
      </c>
      <c r="DT6" s="21">
        <f>IF(DT7="",NA(),DT7)</f>
        <v>2.0499999999999998</v>
      </c>
      <c r="DU6" s="21">
        <f t="shared" ref="DU6:EC6" si="13">IF(DU7="",NA(),DU7)</f>
        <v>2.17</v>
      </c>
      <c r="DV6" s="21">
        <f t="shared" si="13"/>
        <v>2.21</v>
      </c>
      <c r="DW6" s="21">
        <f t="shared" si="13"/>
        <v>2.4</v>
      </c>
      <c r="DX6" s="21">
        <f t="shared" si="13"/>
        <v>2.63</v>
      </c>
      <c r="DY6" s="21">
        <f t="shared" si="13"/>
        <v>1.07</v>
      </c>
      <c r="DZ6" s="21">
        <f t="shared" si="13"/>
        <v>1.03</v>
      </c>
      <c r="EA6" s="21">
        <f t="shared" si="13"/>
        <v>1.43</v>
      </c>
      <c r="EB6" s="21">
        <f t="shared" si="13"/>
        <v>1.22</v>
      </c>
      <c r="EC6" s="21">
        <f t="shared" si="13"/>
        <v>1.61</v>
      </c>
      <c r="ED6" s="20" t="str">
        <f>IF(ED7="","",IF(ED7="-","【-】","【"&amp;SUBSTITUTE(TEXT(ED7,"#,##0.00"),"-","△")&amp;"】"))</f>
        <v>【6.54】</v>
      </c>
      <c r="EE6" s="20">
        <f>IF(EE7="",NA(),EE7)</f>
        <v>0</v>
      </c>
      <c r="EF6" s="21">
        <f t="shared" ref="EF6:EN6" si="14">IF(EF7="",NA(),EF7)</f>
        <v>0.04</v>
      </c>
      <c r="EG6" s="21">
        <f t="shared" si="14"/>
        <v>0.05</v>
      </c>
      <c r="EH6" s="21">
        <f t="shared" si="14"/>
        <v>0.06</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352063</v>
      </c>
      <c r="D7" s="23">
        <v>46</v>
      </c>
      <c r="E7" s="23">
        <v>17</v>
      </c>
      <c r="F7" s="23">
        <v>1</v>
      </c>
      <c r="G7" s="23">
        <v>0</v>
      </c>
      <c r="H7" s="23" t="s">
        <v>96</v>
      </c>
      <c r="I7" s="23" t="s">
        <v>97</v>
      </c>
      <c r="J7" s="23" t="s">
        <v>98</v>
      </c>
      <c r="K7" s="23" t="s">
        <v>99</v>
      </c>
      <c r="L7" s="23" t="s">
        <v>100</v>
      </c>
      <c r="M7" s="23" t="s">
        <v>101</v>
      </c>
      <c r="N7" s="24" t="s">
        <v>102</v>
      </c>
      <c r="O7" s="24">
        <v>51.81</v>
      </c>
      <c r="P7" s="24">
        <v>70.7</v>
      </c>
      <c r="Q7" s="24">
        <v>66.489999999999995</v>
      </c>
      <c r="R7" s="24">
        <v>2750</v>
      </c>
      <c r="S7" s="24">
        <v>114427</v>
      </c>
      <c r="T7" s="24">
        <v>189.37</v>
      </c>
      <c r="U7" s="24">
        <v>604.25</v>
      </c>
      <c r="V7" s="24">
        <v>80568</v>
      </c>
      <c r="W7" s="24">
        <v>21.19</v>
      </c>
      <c r="X7" s="24">
        <v>3802.17</v>
      </c>
      <c r="Y7" s="24">
        <v>105.69</v>
      </c>
      <c r="Z7" s="24">
        <v>105.28</v>
      </c>
      <c r="AA7" s="24">
        <v>107.16</v>
      </c>
      <c r="AB7" s="24">
        <v>106.54</v>
      </c>
      <c r="AC7" s="24">
        <v>105.5</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108.14</v>
      </c>
      <c r="AV7" s="24">
        <v>110.37</v>
      </c>
      <c r="AW7" s="24">
        <v>103.47</v>
      </c>
      <c r="AX7" s="24">
        <v>118.71</v>
      </c>
      <c r="AY7" s="24">
        <v>99.37</v>
      </c>
      <c r="AZ7" s="24">
        <v>78.45</v>
      </c>
      <c r="BA7" s="24">
        <v>76.31</v>
      </c>
      <c r="BB7" s="24">
        <v>68.180000000000007</v>
      </c>
      <c r="BC7" s="24">
        <v>67.930000000000007</v>
      </c>
      <c r="BD7" s="24">
        <v>68.53</v>
      </c>
      <c r="BE7" s="24">
        <v>71.39</v>
      </c>
      <c r="BF7" s="24">
        <v>1023.59</v>
      </c>
      <c r="BG7" s="24">
        <v>1023.49</v>
      </c>
      <c r="BH7" s="24">
        <v>1104.28</v>
      </c>
      <c r="BI7" s="24">
        <v>1044.69</v>
      </c>
      <c r="BJ7" s="24">
        <v>1018.22</v>
      </c>
      <c r="BK7" s="24">
        <v>799.41</v>
      </c>
      <c r="BL7" s="24">
        <v>820.36</v>
      </c>
      <c r="BM7" s="24">
        <v>847.44</v>
      </c>
      <c r="BN7" s="24">
        <v>857.88</v>
      </c>
      <c r="BO7" s="24">
        <v>825.1</v>
      </c>
      <c r="BP7" s="24">
        <v>669.11</v>
      </c>
      <c r="BQ7" s="24">
        <v>100</v>
      </c>
      <c r="BR7" s="24">
        <v>100</v>
      </c>
      <c r="BS7" s="24">
        <v>100</v>
      </c>
      <c r="BT7" s="24">
        <v>100</v>
      </c>
      <c r="BU7" s="24">
        <v>100</v>
      </c>
      <c r="BV7" s="24">
        <v>96.54</v>
      </c>
      <c r="BW7" s="24">
        <v>95.4</v>
      </c>
      <c r="BX7" s="24">
        <v>94.69</v>
      </c>
      <c r="BY7" s="24">
        <v>94.97</v>
      </c>
      <c r="BZ7" s="24">
        <v>97.07</v>
      </c>
      <c r="CA7" s="24">
        <v>99.73</v>
      </c>
      <c r="CB7" s="24">
        <v>155.53</v>
      </c>
      <c r="CC7" s="24">
        <v>155.76</v>
      </c>
      <c r="CD7" s="24">
        <v>155.78</v>
      </c>
      <c r="CE7" s="24">
        <v>154.93</v>
      </c>
      <c r="CF7" s="24">
        <v>154.81</v>
      </c>
      <c r="CG7" s="24">
        <v>162.81</v>
      </c>
      <c r="CH7" s="24">
        <v>163.19999999999999</v>
      </c>
      <c r="CI7" s="24">
        <v>159.78</v>
      </c>
      <c r="CJ7" s="24">
        <v>159.49</v>
      </c>
      <c r="CK7" s="24">
        <v>157.81</v>
      </c>
      <c r="CL7" s="24">
        <v>134.97999999999999</v>
      </c>
      <c r="CM7" s="24">
        <v>55.73</v>
      </c>
      <c r="CN7" s="24">
        <v>59.54</v>
      </c>
      <c r="CO7" s="24">
        <v>64.23</v>
      </c>
      <c r="CP7" s="24">
        <v>64.959999999999994</v>
      </c>
      <c r="CQ7" s="24">
        <v>63.95</v>
      </c>
      <c r="CR7" s="24">
        <v>64.959999999999994</v>
      </c>
      <c r="CS7" s="24">
        <v>65.040000000000006</v>
      </c>
      <c r="CT7" s="24">
        <v>68.31</v>
      </c>
      <c r="CU7" s="24">
        <v>65.28</v>
      </c>
      <c r="CV7" s="24">
        <v>64.92</v>
      </c>
      <c r="CW7" s="24">
        <v>59.99</v>
      </c>
      <c r="CX7" s="24">
        <v>89.95</v>
      </c>
      <c r="CY7" s="24">
        <v>90.15</v>
      </c>
      <c r="CZ7" s="24">
        <v>91.09</v>
      </c>
      <c r="DA7" s="24">
        <v>91.79</v>
      </c>
      <c r="DB7" s="24">
        <v>92.15</v>
      </c>
      <c r="DC7" s="24">
        <v>92.3</v>
      </c>
      <c r="DD7" s="24">
        <v>92.55</v>
      </c>
      <c r="DE7" s="24">
        <v>92.62</v>
      </c>
      <c r="DF7" s="24">
        <v>92.72</v>
      </c>
      <c r="DG7" s="24">
        <v>92.88</v>
      </c>
      <c r="DH7" s="24">
        <v>95.72</v>
      </c>
      <c r="DI7" s="24">
        <v>17.07</v>
      </c>
      <c r="DJ7" s="24">
        <v>18.61</v>
      </c>
      <c r="DK7" s="24">
        <v>20.48</v>
      </c>
      <c r="DL7" s="24">
        <v>22.74</v>
      </c>
      <c r="DM7" s="24">
        <v>25.17</v>
      </c>
      <c r="DN7" s="24">
        <v>25.61</v>
      </c>
      <c r="DO7" s="24">
        <v>26.13</v>
      </c>
      <c r="DP7" s="24">
        <v>26.36</v>
      </c>
      <c r="DQ7" s="24">
        <v>23.79</v>
      </c>
      <c r="DR7" s="24">
        <v>25.66</v>
      </c>
      <c r="DS7" s="24">
        <v>38.17</v>
      </c>
      <c r="DT7" s="24">
        <v>2.0499999999999998</v>
      </c>
      <c r="DU7" s="24">
        <v>2.17</v>
      </c>
      <c r="DV7" s="24">
        <v>2.21</v>
      </c>
      <c r="DW7" s="24">
        <v>2.4</v>
      </c>
      <c r="DX7" s="24">
        <v>2.63</v>
      </c>
      <c r="DY7" s="24">
        <v>1.07</v>
      </c>
      <c r="DZ7" s="24">
        <v>1.03</v>
      </c>
      <c r="EA7" s="24">
        <v>1.43</v>
      </c>
      <c r="EB7" s="24">
        <v>1.22</v>
      </c>
      <c r="EC7" s="24">
        <v>1.61</v>
      </c>
      <c r="ED7" s="24">
        <v>6.54</v>
      </c>
      <c r="EE7" s="24">
        <v>0</v>
      </c>
      <c r="EF7" s="24">
        <v>0.04</v>
      </c>
      <c r="EG7" s="24">
        <v>0.05</v>
      </c>
      <c r="EH7" s="24">
        <v>0.06</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　一正</cp:lastModifiedBy>
  <cp:lastPrinted>2023-02-02T07:04:00Z</cp:lastPrinted>
  <dcterms:created xsi:type="dcterms:W3CDTF">2023-01-12T23:34:12Z</dcterms:created>
  <dcterms:modified xsi:type="dcterms:W3CDTF">2023-02-02T23:59:00Z</dcterms:modified>
  <cp:category/>
</cp:coreProperties>
</file>