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E70F299-D4E3-414C-B5D7-27FDDC1AA2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（入力・印刷）" sheetId="12" r:id="rId1"/>
    <sheet name="入力例" sheetId="14" r:id="rId2"/>
    <sheet name="公民館使用シート（★データ）" sheetId="8" state="hidden" r:id="rId3"/>
    <sheet name="公民館使用シート（保存）" sheetId="13" state="hidden" r:id="rId4"/>
    <sheet name="公民館使用シート（申請）" sheetId="9" state="hidden" r:id="rId5"/>
    <sheet name="公民館使用シート（★許可）" sheetId="4" state="hidden" r:id="rId6"/>
  </sheets>
  <definedNames>
    <definedName name="_xlnm.Print_Area" localSheetId="2">'公民館使用シート（★データ）'!$A$1:$V$2</definedName>
    <definedName name="_xlnm.Print_Area" localSheetId="5">'公民館使用シート（★許可）'!$A$1:$AX$52</definedName>
    <definedName name="_xlnm.Print_Area" localSheetId="4">'公民館使用シート（申請）'!$A$1:$AX$52</definedName>
    <definedName name="_xlnm.Print_Area" localSheetId="3">'公民館使用シート（保存）'!$A$1:$V$49</definedName>
    <definedName name="_xlnm.Print_Area" localSheetId="0">'申請書（入力・印刷）'!$A$35:$AT$72</definedName>
    <definedName name="_xlnm.Print_Area" localSheetId="1">入力例!$A$35:$AT$72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8" l="1"/>
  <c r="L35" i="4"/>
  <c r="AI67" i="14"/>
  <c r="Q67" i="14"/>
  <c r="Q66" i="14"/>
  <c r="Q65" i="14"/>
  <c r="Q64" i="14"/>
  <c r="K60" i="14"/>
  <c r="K58" i="14"/>
  <c r="AF56" i="14"/>
  <c r="AF55" i="14"/>
  <c r="L55" i="14"/>
  <c r="AF54" i="14"/>
  <c r="AL53" i="14"/>
  <c r="K52" i="14"/>
  <c r="AL51" i="14"/>
  <c r="AG51" i="14"/>
  <c r="AL50" i="14"/>
  <c r="AG50" i="14"/>
  <c r="Z50" i="14"/>
  <c r="U50" i="14"/>
  <c r="P50" i="14"/>
  <c r="K47" i="14"/>
  <c r="K45" i="14"/>
  <c r="P43" i="14"/>
  <c r="K43" i="14"/>
  <c r="F43" i="14"/>
  <c r="S2" i="8"/>
  <c r="R2" i="8"/>
  <c r="Q2" i="8"/>
  <c r="P2" i="8"/>
  <c r="O2" i="8"/>
  <c r="N2" i="8"/>
  <c r="L37" i="9" s="1"/>
  <c r="M2" i="8"/>
  <c r="L34" i="4" s="1"/>
  <c r="L2" i="8"/>
  <c r="K2" i="8"/>
  <c r="J2" i="8"/>
  <c r="I2" i="8"/>
  <c r="I9" i="8" s="1"/>
  <c r="H2" i="8"/>
  <c r="G2" i="8"/>
  <c r="F2" i="8"/>
  <c r="F9" i="8" s="1"/>
  <c r="E2" i="8"/>
  <c r="E9" i="8" s="1"/>
  <c r="D2" i="8"/>
  <c r="D9" i="8" s="1"/>
  <c r="C2" i="8"/>
  <c r="B2" i="8"/>
  <c r="A2" i="8"/>
  <c r="A9" i="8" s="1"/>
  <c r="A10" i="8" s="1"/>
  <c r="P50" i="12"/>
  <c r="F43" i="12"/>
  <c r="AF57" i="14" l="1"/>
  <c r="AI67" i="12"/>
  <c r="Q67" i="12"/>
  <c r="Q66" i="12"/>
  <c r="Q65" i="12"/>
  <c r="Q64" i="12"/>
  <c r="K60" i="12"/>
  <c r="K58" i="12"/>
  <c r="AF56" i="12"/>
  <c r="AF55" i="12"/>
  <c r="L55" i="12"/>
  <c r="AF54" i="12"/>
  <c r="AL53" i="12"/>
  <c r="K52" i="12"/>
  <c r="AL51" i="12"/>
  <c r="AG51" i="12"/>
  <c r="AL50" i="12"/>
  <c r="AG50" i="12"/>
  <c r="Z50" i="12"/>
  <c r="U50" i="12"/>
  <c r="K47" i="12"/>
  <c r="K45" i="12"/>
  <c r="P43" i="12"/>
  <c r="K43" i="12"/>
  <c r="AJ47" i="9"/>
  <c r="R47" i="9"/>
  <c r="R45" i="9"/>
  <c r="R43" i="9"/>
  <c r="R41" i="9"/>
  <c r="L34" i="9"/>
  <c r="AI32" i="9"/>
  <c r="AI31" i="9"/>
  <c r="AI30" i="9"/>
  <c r="AM29" i="9"/>
  <c r="L27" i="9"/>
  <c r="R45" i="4"/>
  <c r="R43" i="4"/>
  <c r="R41" i="4"/>
  <c r="AI32" i="4"/>
  <c r="AI31" i="4"/>
  <c r="AI30" i="4"/>
  <c r="I10" i="8"/>
  <c r="E20" i="8" s="1"/>
  <c r="AM29" i="4"/>
  <c r="L27" i="4"/>
  <c r="V9" i="8"/>
  <c r="V10" i="8" s="1"/>
  <c r="E10" i="8"/>
  <c r="F18" i="8" s="1"/>
  <c r="F10" i="8"/>
  <c r="B19" i="8" s="1"/>
  <c r="D10" i="8"/>
  <c r="C15" i="8"/>
  <c r="C10" i="8"/>
  <c r="B16" i="8" s="1"/>
  <c r="AF57" i="12" l="1"/>
  <c r="AI33" i="9"/>
  <c r="AI33" i="4"/>
  <c r="B20" i="8"/>
  <c r="C20" i="8"/>
  <c r="D20" i="8"/>
  <c r="F20" i="8"/>
  <c r="G20" i="8"/>
  <c r="H20" i="8"/>
  <c r="I20" i="8"/>
  <c r="B18" i="8"/>
  <c r="C18" i="8"/>
  <c r="D18" i="8"/>
  <c r="G18" i="8"/>
  <c r="AO25" i="4" s="1"/>
  <c r="E18" i="8"/>
  <c r="G19" i="8"/>
  <c r="B17" i="8"/>
  <c r="E17" i="8"/>
  <c r="D17" i="8"/>
  <c r="C17" i="8"/>
  <c r="J17" i="8"/>
  <c r="I17" i="8"/>
  <c r="H17" i="8"/>
  <c r="G17" i="8"/>
  <c r="F17" i="8"/>
  <c r="K17" i="8"/>
  <c r="C19" i="8"/>
  <c r="D19" i="8"/>
  <c r="E19" i="8"/>
  <c r="F19" i="8"/>
  <c r="C16" i="8"/>
  <c r="J15" i="8"/>
  <c r="K15" i="8"/>
  <c r="G15" i="8"/>
  <c r="E15" i="8"/>
  <c r="I15" i="8"/>
  <c r="H15" i="8"/>
  <c r="D15" i="8"/>
  <c r="B15" i="8"/>
  <c r="F15" i="8"/>
  <c r="J21" i="8"/>
  <c r="H21" i="8"/>
  <c r="I21" i="8"/>
  <c r="E21" i="8"/>
  <c r="D21" i="8"/>
  <c r="C21" i="8"/>
  <c r="G21" i="8"/>
  <c r="F21" i="8"/>
  <c r="B21" i="8"/>
  <c r="K21" i="8"/>
  <c r="D16" i="8"/>
  <c r="E16" i="8"/>
  <c r="F16" i="8"/>
  <c r="M33" i="9" l="1"/>
  <c r="M33" i="4"/>
  <c r="AG15" i="9"/>
  <c r="AE37" i="4"/>
  <c r="AO25" i="9"/>
  <c r="P5" i="9"/>
  <c r="AI26" i="9"/>
  <c r="AI26" i="4"/>
  <c r="L25" i="4"/>
  <c r="L25" i="9"/>
  <c r="AO26" i="9"/>
  <c r="AO26" i="4"/>
  <c r="E5" i="9"/>
  <c r="K5" i="9"/>
  <c r="AI25" i="4"/>
  <c r="AI25" i="9"/>
  <c r="U25" i="4"/>
  <c r="U25" i="9"/>
  <c r="Y25" i="9"/>
  <c r="AG15" i="4"/>
  <c r="Z37" i="4"/>
  <c r="T37" i="4"/>
  <c r="Y25" i="4"/>
</calcChain>
</file>

<file path=xl/sharedStrings.xml><?xml version="1.0" encoding="utf-8"?>
<sst xmlns="http://schemas.openxmlformats.org/spreadsheetml/2006/main" count="360" uniqueCount="143">
  <si>
    <t>特になし</t>
    <rPh sb="0" eb="1">
      <t>トク</t>
    </rPh>
    <phoneticPr fontId="2"/>
  </si>
  <si>
    <t>申請年月日</t>
  </si>
  <si>
    <t>利用施設</t>
  </si>
  <si>
    <t>利用室名</t>
  </si>
  <si>
    <t>参集人員</t>
  </si>
  <si>
    <t>使用料</t>
  </si>
  <si>
    <t>メールアドレス</t>
  </si>
  <si>
    <t>申請年月日</t>
    <rPh sb="0" eb="2">
      <t>シンセイ</t>
    </rPh>
    <rPh sb="2" eb="5">
      <t>ネンガッピ</t>
    </rPh>
    <phoneticPr fontId="2"/>
  </si>
  <si>
    <t>利用室名</t>
    <rPh sb="0" eb="2">
      <t>リヨウ</t>
    </rPh>
    <rPh sb="2" eb="3">
      <t>シツ</t>
    </rPh>
    <rPh sb="3" eb="4">
      <t>メイ</t>
    </rPh>
    <phoneticPr fontId="2"/>
  </si>
  <si>
    <t>利用日時</t>
    <rPh sb="0" eb="2">
      <t>リヨウ</t>
    </rPh>
    <rPh sb="2" eb="4">
      <t>ニチジ</t>
    </rPh>
    <phoneticPr fontId="2"/>
  </si>
  <si>
    <t>許可年月日</t>
    <rPh sb="0" eb="2">
      <t>キョカ</t>
    </rPh>
    <rPh sb="2" eb="5">
      <t>ネンガッピ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</si>
  <si>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</si>
  <si>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</si>
  <si>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</si>
  <si>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</si>
  <si>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</si>
  <si>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申請書・許可書印刷後は、データを保存シートにコピーして貼り付け</t>
    <rPh sb="0" eb="3">
      <t>シンセイショ</t>
    </rPh>
    <rPh sb="4" eb="7">
      <t>キョカショ</t>
    </rPh>
    <rPh sb="7" eb="9">
      <t>インサツ</t>
    </rPh>
    <rPh sb="9" eb="10">
      <t>ゴ</t>
    </rPh>
    <rPh sb="16" eb="18">
      <t>ホゾン</t>
    </rPh>
    <rPh sb="27" eb="28">
      <t>ハ</t>
    </rPh>
    <rPh sb="29" eb="30">
      <t>ツ</t>
    </rPh>
    <phoneticPr fontId="2"/>
  </si>
  <si>
    <t>佐波</t>
    <rPh sb="0" eb="2">
      <t>サバ</t>
    </rPh>
    <phoneticPr fontId="2"/>
  </si>
  <si>
    <t>集会室</t>
    <rPh sb="0" eb="3">
      <t>シュウカイシツ</t>
    </rPh>
    <phoneticPr fontId="2"/>
  </si>
  <si>
    <t>利用日</t>
    <rPh sb="0" eb="2">
      <t>リヨウ</t>
    </rPh>
    <rPh sb="2" eb="3">
      <t>ビ</t>
    </rPh>
    <phoneticPr fontId="2"/>
  </si>
  <si>
    <t>終了時刻</t>
    <rPh sb="0" eb="2">
      <t>シュウリョウ</t>
    </rPh>
    <rPh sb="2" eb="4">
      <t>ジコク</t>
    </rPh>
    <phoneticPr fontId="2"/>
  </si>
  <si>
    <t>開始時刻</t>
    <rPh sb="0" eb="2">
      <t>カイシ</t>
    </rPh>
    <rPh sb="2" eb="4">
      <t>ジコク</t>
    </rPh>
    <phoneticPr fontId="2"/>
  </si>
  <si>
    <t>会場費</t>
    <rPh sb="0" eb="2">
      <t>カイジョウ</t>
    </rPh>
    <rPh sb="2" eb="3">
      <t>ヒ</t>
    </rPh>
    <phoneticPr fontId="2"/>
  </si>
  <si>
    <t>冷暖房実費</t>
    <rPh sb="0" eb="3">
      <t>レイダンボウ</t>
    </rPh>
    <rPh sb="3" eb="5">
      <t>ジッピ</t>
    </rPh>
    <phoneticPr fontId="2"/>
  </si>
  <si>
    <t>その他実費</t>
    <rPh sb="2" eb="3">
      <t>タ</t>
    </rPh>
    <rPh sb="3" eb="5">
      <t>ジッピ</t>
    </rPh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</si>
  <si>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</si>
  <si>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免除</t>
    <rPh sb="0" eb="2">
      <t>メンジョ</t>
    </rPh>
    <phoneticPr fontId="2"/>
  </si>
  <si>
    <t>有料</t>
    <rPh sb="0" eb="2">
      <t>ユウリョウ</t>
    </rPh>
    <phoneticPr fontId="2"/>
  </si>
  <si>
    <t>使用料</t>
    <rPh sb="0" eb="3">
      <t>シヨウリョウ</t>
    </rPh>
    <phoneticPr fontId="2"/>
  </si>
  <si>
    <t>黄色見出しのセルに必要事項を入力</t>
    <rPh sb="0" eb="2">
      <t>キイロ</t>
    </rPh>
    <rPh sb="2" eb="4">
      <t>ミダ</t>
    </rPh>
    <rPh sb="9" eb="11">
      <t>ヒツヨウ</t>
    </rPh>
    <rPh sb="11" eb="13">
      <t>ジコウ</t>
    </rPh>
    <rPh sb="14" eb="16">
      <t>ニュウリョク</t>
    </rPh>
    <phoneticPr fontId="2"/>
  </si>
  <si>
    <t>利用目的</t>
    <phoneticPr fontId="2"/>
  </si>
  <si>
    <t>学習室</t>
    <rPh sb="0" eb="3">
      <t>ガクシュウシツ</t>
    </rPh>
    <phoneticPr fontId="2"/>
  </si>
  <si>
    <t>休養室</t>
    <rPh sb="0" eb="2">
      <t>キュウヨウ</t>
    </rPh>
    <rPh sb="2" eb="3">
      <t>シツ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</si>
  <si>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</si>
  <si>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</si>
  <si>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</si>
  <si>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（宛先）防府市教育委員会</t>
    <rPh sb="1" eb="3">
      <t>アテサキ</t>
    </rPh>
    <rPh sb="4" eb="7">
      <t>ホウフシ</t>
    </rPh>
    <rPh sb="7" eb="9">
      <t>キョウイク</t>
    </rPh>
    <rPh sb="9" eb="12">
      <t>イインカイ</t>
    </rPh>
    <phoneticPr fontId="2"/>
  </si>
  <si>
    <t>利用施設</t>
    <rPh sb="0" eb="2">
      <t>リヨウ</t>
    </rPh>
    <rPh sb="2" eb="4">
      <t>シセツ</t>
    </rPh>
    <phoneticPr fontId="2"/>
  </si>
  <si>
    <t>利用室名</t>
    <rPh sb="0" eb="2">
      <t>リヨウ</t>
    </rPh>
    <rPh sb="2" eb="4">
      <t>シツメイ</t>
    </rPh>
    <phoneticPr fontId="2"/>
  </si>
  <si>
    <t>利用目的
及び参集人員</t>
    <rPh sb="0" eb="2">
      <t>リヨウ</t>
    </rPh>
    <rPh sb="2" eb="4">
      <t>モクテキ</t>
    </rPh>
    <rPh sb="5" eb="6">
      <t>オヨ</t>
    </rPh>
    <rPh sb="7" eb="9">
      <t>サンシュウ</t>
    </rPh>
    <rPh sb="9" eb="11">
      <t>ジンイン</t>
    </rPh>
    <phoneticPr fontId="2"/>
  </si>
  <si>
    <t>特別に持ち込む
物品・器具など</t>
    <rPh sb="0" eb="2">
      <t>トクベツ</t>
    </rPh>
    <rPh sb="3" eb="4">
      <t>モ</t>
    </rPh>
    <rPh sb="5" eb="6">
      <t>コ</t>
    </rPh>
    <rPh sb="8" eb="10">
      <t>ブッピン</t>
    </rPh>
    <rPh sb="11" eb="13">
      <t>キグ</t>
    </rPh>
    <phoneticPr fontId="2"/>
  </si>
  <si>
    <t>その他
参考事項</t>
    <rPh sb="2" eb="3">
      <t>ホカ</t>
    </rPh>
    <rPh sb="4" eb="6">
      <t>サンコウ</t>
    </rPh>
    <rPh sb="6" eb="8">
      <t>ジコウ</t>
    </rPh>
    <phoneticPr fontId="2"/>
  </si>
  <si>
    <t>利用者</t>
    <rPh sb="0" eb="3">
      <t>リヨウシャ</t>
    </rPh>
    <phoneticPr fontId="2"/>
  </si>
  <si>
    <t>合議</t>
    <rPh sb="0" eb="2">
      <t>ゴウギ</t>
    </rPh>
    <phoneticPr fontId="2"/>
  </si>
  <si>
    <t>係</t>
    <rPh sb="0" eb="1">
      <t>カカリ</t>
    </rPh>
    <phoneticPr fontId="2"/>
  </si>
  <si>
    <t>係長</t>
    <rPh sb="0" eb="2">
      <t>カカリチョウ</t>
    </rPh>
    <phoneticPr fontId="2"/>
  </si>
  <si>
    <t>館長補佐</t>
    <rPh sb="0" eb="2">
      <t>カンチョウ</t>
    </rPh>
    <rPh sb="2" eb="4">
      <t>ホサ</t>
    </rPh>
    <phoneticPr fontId="2"/>
  </si>
  <si>
    <t>館長</t>
    <rPh sb="0" eb="2">
      <t>カンチョウ</t>
    </rPh>
    <phoneticPr fontId="2"/>
  </si>
  <si>
    <t>号</t>
    <rPh sb="0" eb="1">
      <t>ゴウ</t>
    </rPh>
    <phoneticPr fontId="2"/>
  </si>
  <si>
    <t>階</t>
    <rPh sb="0" eb="1">
      <t>カイ</t>
    </rPh>
    <phoneticPr fontId="2"/>
  </si>
  <si>
    <t>室</t>
    <rPh sb="0" eb="1">
      <t>シツ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</si>
  <si>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</si>
  <si>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</si>
  <si>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</si>
  <si>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</si>
  <si>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参集予定</t>
    <rPh sb="0" eb="2">
      <t>サンシュウ</t>
    </rPh>
    <rPh sb="2" eb="4">
      <t>ヨテイ</t>
    </rPh>
    <phoneticPr fontId="2"/>
  </si>
  <si>
    <t>人</t>
    <rPh sb="0" eb="1">
      <t>ニン</t>
    </rPh>
    <phoneticPr fontId="2"/>
  </si>
  <si>
    <t>免　除</t>
    <rPh sb="0" eb="1">
      <t>メン</t>
    </rPh>
    <rPh sb="2" eb="3">
      <t>ジョ</t>
    </rPh>
    <phoneticPr fontId="2"/>
  </si>
  <si>
    <t>有　料</t>
    <rPh sb="0" eb="1">
      <t>ユウ</t>
    </rPh>
    <rPh sb="2" eb="3">
      <t>リョウ</t>
    </rPh>
    <phoneticPr fontId="2"/>
  </si>
  <si>
    <t>・</t>
    <phoneticPr fontId="2"/>
  </si>
  <si>
    <t>その他実費</t>
    <rPh sb="2" eb="3">
      <t>ホカ</t>
    </rPh>
    <rPh sb="3" eb="5">
      <t>ジッピ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</si>
  <si>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</si>
  <si>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</si>
  <si>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A</t>
    <phoneticPr fontId="2"/>
  </si>
  <si>
    <t>P</t>
    <phoneticPr fontId="2"/>
  </si>
  <si>
    <t>N</t>
    <phoneticPr fontId="2"/>
  </si>
  <si>
    <t>h</t>
    <phoneticPr fontId="2"/>
  </si>
  <si>
    <t>案内表示時間（</t>
    <rPh sb="0" eb="2">
      <t>アンナイ</t>
    </rPh>
    <rPh sb="2" eb="4">
      <t>ヒョウジ</t>
    </rPh>
    <rPh sb="4" eb="6">
      <t>ジカン</t>
    </rPh>
    <phoneticPr fontId="2"/>
  </si>
  <si>
    <t>～</t>
    <phoneticPr fontId="2"/>
  </si>
  <si>
    <t>）</t>
    <phoneticPr fontId="2"/>
  </si>
  <si>
    <t>受付印</t>
    <rPh sb="0" eb="2">
      <t>ウケツケ</t>
    </rPh>
    <rPh sb="2" eb="3">
      <t>イン</t>
    </rPh>
    <phoneticPr fontId="2"/>
  </si>
  <si>
    <t>(担当者名</t>
    <rPh sb="1" eb="4">
      <t>タントウシャ</t>
    </rPh>
    <rPh sb="4" eb="5">
      <t>メイ</t>
    </rPh>
    <phoneticPr fontId="2"/>
  </si>
  <si>
    <t>)連絡先</t>
    <rPh sb="1" eb="4">
      <t>レンラクサキ</t>
    </rPh>
    <phoneticPr fontId="2"/>
  </si>
  <si>
    <t>台帳整理</t>
    <rPh sb="0" eb="2">
      <t>ダイチョウ</t>
    </rPh>
    <rPh sb="2" eb="4">
      <t>セイリ</t>
    </rPh>
    <phoneticPr fontId="2"/>
  </si>
  <si>
    <t>利用区分</t>
    <rPh sb="0" eb="2">
      <t>リヨウ</t>
    </rPh>
    <rPh sb="2" eb="4">
      <t>クブン</t>
    </rPh>
    <phoneticPr fontId="2"/>
  </si>
  <si>
    <t>時間区分</t>
    <rPh sb="0" eb="2">
      <t>ジカン</t>
    </rPh>
    <rPh sb="2" eb="4">
      <t>クブン</t>
    </rPh>
    <phoneticPr fontId="2"/>
  </si>
  <si>
    <t>×</t>
    <phoneticPr fontId="2"/>
  </si>
  <si>
    <t>公民館</t>
    <rPh sb="0" eb="3">
      <t>コウミンカン</t>
    </rPh>
    <phoneticPr fontId="2"/>
  </si>
  <si>
    <t>学習等供用会館</t>
    <rPh sb="0" eb="2">
      <t>ガクシュウ</t>
    </rPh>
    <rPh sb="2" eb="3">
      <t>トウ</t>
    </rPh>
    <rPh sb="3" eb="5">
      <t>キョウヨウ</t>
    </rPh>
    <rPh sb="5" eb="7">
      <t>カイカン</t>
    </rPh>
    <phoneticPr fontId="2"/>
  </si>
  <si>
    <t>利用許可申請書</t>
    <rPh sb="0" eb="2">
      <t>リヨウ</t>
    </rPh>
    <rPh sb="2" eb="4">
      <t>キョカ</t>
    </rPh>
    <rPh sb="4" eb="7">
      <t>シンセイショ</t>
    </rPh>
    <phoneticPr fontId="2"/>
  </si>
  <si>
    <t>第1号様式</t>
    <rPh sb="0" eb="1">
      <t>ダイ</t>
    </rPh>
    <rPh sb="2" eb="3">
      <t>ゴウ</t>
    </rPh>
    <rPh sb="3" eb="5">
      <t>ヨウシキ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</si>
  <si>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</si>
  <si>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（ルルサス・緑町）文化センター</t>
    <rPh sb="6" eb="7">
      <t>ミドリ</t>
    </rPh>
    <rPh sb="7" eb="8">
      <t>マチ</t>
    </rPh>
    <rPh sb="9" eb="11">
      <t>ブンカ</t>
    </rPh>
    <phoneticPr fontId="2"/>
  </si>
  <si>
    <t>富海</t>
    <rPh sb="0" eb="2">
      <t>トノミ</t>
    </rPh>
    <phoneticPr fontId="2"/>
  </si>
  <si>
    <t>牟礼</t>
    <rPh sb="0" eb="2">
      <t>ムレ</t>
    </rPh>
    <phoneticPr fontId="2"/>
  </si>
  <si>
    <t>小野</t>
    <rPh sb="0" eb="2">
      <t>オノ</t>
    </rPh>
    <phoneticPr fontId="2"/>
  </si>
  <si>
    <t>松崎</t>
    <rPh sb="0" eb="2">
      <t>マツザキ</t>
    </rPh>
    <phoneticPr fontId="2"/>
  </si>
  <si>
    <t>西浦</t>
    <rPh sb="0" eb="1">
      <t>ニシ</t>
    </rPh>
    <rPh sb="1" eb="2">
      <t>ウラ</t>
    </rPh>
    <phoneticPr fontId="2"/>
  </si>
  <si>
    <t>中関</t>
    <rPh sb="0" eb="1">
      <t>ナカ</t>
    </rPh>
    <rPh sb="1" eb="2">
      <t>セキ</t>
    </rPh>
    <phoneticPr fontId="2"/>
  </si>
  <si>
    <t>新田</t>
    <rPh sb="0" eb="2">
      <t>シンデン</t>
    </rPh>
    <phoneticPr fontId="2"/>
  </si>
  <si>
    <t>華城</t>
    <rPh sb="0" eb="1">
      <t>ハナ</t>
    </rPh>
    <rPh sb="1" eb="2">
      <t>シロ</t>
    </rPh>
    <phoneticPr fontId="2"/>
  </si>
  <si>
    <t>右田</t>
    <rPh sb="0" eb="2">
      <t>ミギタ</t>
    </rPh>
    <phoneticPr fontId="2"/>
  </si>
  <si>
    <t>華浦</t>
    <rPh sb="0" eb="1">
      <t>ハナ</t>
    </rPh>
    <rPh sb="1" eb="2">
      <t>ウラ</t>
    </rPh>
    <phoneticPr fontId="2"/>
  </si>
  <si>
    <t>向島</t>
    <rPh sb="0" eb="1">
      <t>ム</t>
    </rPh>
    <rPh sb="1" eb="2">
      <t>シマ</t>
    </rPh>
    <phoneticPr fontId="2"/>
  </si>
  <si>
    <t>勝間</t>
    <rPh sb="0" eb="2">
      <t>カツマ</t>
    </rPh>
    <phoneticPr fontId="2"/>
  </si>
  <si>
    <t>大道</t>
    <rPh sb="0" eb="2">
      <t>ダイドウ</t>
    </rPh>
    <phoneticPr fontId="2"/>
  </si>
  <si>
    <t>その他
参考事項</t>
    <rPh sb="2" eb="3">
      <t>ホカ</t>
    </rPh>
    <rPh sb="5" eb="7">
      <t>サンコウ</t>
    </rPh>
    <rPh sb="7" eb="9">
      <t>ジコウ</t>
    </rPh>
    <phoneticPr fontId="2"/>
  </si>
  <si>
    <t>受　付　印　</t>
    <rPh sb="0" eb="1">
      <t>ウケ</t>
    </rPh>
    <rPh sb="2" eb="3">
      <t>ツキ</t>
    </rPh>
    <rPh sb="4" eb="5">
      <t>イン</t>
    </rPh>
    <phoneticPr fontId="2"/>
  </si>
  <si>
    <t>許可書</t>
    <rPh sb="0" eb="3">
      <t>キョカショ</t>
    </rPh>
    <phoneticPr fontId="2"/>
  </si>
  <si>
    <t>日収入№</t>
    <rPh sb="0" eb="1">
      <t>ニチ</t>
    </rPh>
    <rPh sb="1" eb="3">
      <t>シュウニュウ</t>
    </rPh>
    <phoneticPr fontId="2"/>
  </si>
  <si>
    <r>
      <t>（入力用）</t>
    </r>
    <r>
      <rPr>
        <sz val="14"/>
        <rFont val="HGｺﾞｼｯｸM"/>
        <family val="3"/>
        <charset val="128"/>
      </rPr>
      <t>公民館利用許可申請書</t>
    </r>
    <rPh sb="1" eb="4">
      <t>ニュウリョクヨウ</t>
    </rPh>
    <rPh sb="5" eb="8">
      <t>コウミンカン</t>
    </rPh>
    <rPh sb="8" eb="10">
      <t>リヨウ</t>
    </rPh>
    <rPh sb="10" eb="12">
      <t>キョカ</t>
    </rPh>
    <rPh sb="12" eb="15">
      <t>シンセイショ</t>
    </rPh>
    <phoneticPr fontId="2"/>
  </si>
  <si>
    <t>・・・プルダウンから選択</t>
    <rPh sb="10" eb="12">
      <t>センタク</t>
    </rPh>
    <phoneticPr fontId="2"/>
  </si>
  <si>
    <t>・・・入力項目</t>
    <rPh sb="3" eb="5">
      <t>ニュウリョク</t>
    </rPh>
    <rPh sb="5" eb="7">
      <t>コウモク</t>
    </rPh>
    <phoneticPr fontId="2"/>
  </si>
  <si>
    <t>分</t>
    <rPh sb="0" eb="1">
      <t>フン</t>
    </rPh>
    <phoneticPr fontId="2"/>
  </si>
  <si>
    <t>から</t>
    <phoneticPr fontId="2"/>
  </si>
  <si>
    <t>まで</t>
    <phoneticPr fontId="2"/>
  </si>
  <si>
    <t>利用目的</t>
    <rPh sb="0" eb="2">
      <t>リヨウ</t>
    </rPh>
    <rPh sb="2" eb="4">
      <t>モクテキ</t>
    </rPh>
    <phoneticPr fontId="2"/>
  </si>
  <si>
    <t>冷暖房費</t>
    <rPh sb="0" eb="3">
      <t>レイダンボウ</t>
    </rPh>
    <rPh sb="3" eb="4">
      <t>ヒ</t>
    </rPh>
    <phoneticPr fontId="2"/>
  </si>
  <si>
    <t>特別に持ち込む物品など</t>
    <rPh sb="0" eb="2">
      <t>トクベツ</t>
    </rPh>
    <rPh sb="3" eb="4">
      <t>モ</t>
    </rPh>
    <rPh sb="5" eb="6">
      <t>コ</t>
    </rPh>
    <rPh sb="7" eb="9">
      <t>ブッピン</t>
    </rPh>
    <phoneticPr fontId="2"/>
  </si>
  <si>
    <t>その他参考事項</t>
    <rPh sb="2" eb="3">
      <t>ホカ</t>
    </rPh>
    <rPh sb="3" eb="5">
      <t>サンコウ</t>
    </rPh>
    <rPh sb="5" eb="7">
      <t>ジコウ</t>
    </rPh>
    <phoneticPr fontId="2"/>
  </si>
  <si>
    <t>-</t>
    <phoneticPr fontId="2"/>
  </si>
  <si>
    <t>↑　入　力　は　こ　こ　ま　で　↑</t>
    <phoneticPr fontId="26"/>
  </si>
  <si>
    <t>案内表示時間</t>
    <rPh sb="0" eb="2">
      <t>アンナイ</t>
    </rPh>
    <rPh sb="2" eb="4">
      <t>ヒョウジ</t>
    </rPh>
    <rPh sb="4" eb="6">
      <t>ジカン</t>
    </rPh>
    <phoneticPr fontId="2"/>
  </si>
  <si>
    <t>(</t>
    <phoneticPr fontId="2"/>
  </si>
  <si>
    <t>)</t>
    <phoneticPr fontId="2"/>
  </si>
  <si>
    <t>収入№</t>
    <rPh sb="0" eb="2">
      <t>シュウニュウ</t>
    </rPh>
    <phoneticPr fontId="2"/>
  </si>
  <si>
    <t>申請日</t>
    <rPh sb="0" eb="2">
      <t>シンセイ</t>
    </rPh>
    <rPh sb="2" eb="3">
      <t>ビ</t>
    </rPh>
    <phoneticPr fontId="2"/>
  </si>
  <si>
    <t>佐波</t>
  </si>
  <si>
    <t>有料</t>
  </si>
  <si>
    <t>特別に持ち込む物品・器具など</t>
    <phoneticPr fontId="2"/>
  </si>
  <si>
    <t>その他参考事項</t>
    <phoneticPr fontId="2"/>
  </si>
  <si>
    <t>2023</t>
  </si>
  <si>
    <t>07</t>
  </si>
  <si>
    <t>00</t>
  </si>
  <si>
    <t>15</t>
    <phoneticPr fontId="2"/>
  </si>
  <si>
    <t>条件等</t>
    <rPh sb="0" eb="2">
      <t>ジョウケン</t>
    </rPh>
    <rPh sb="2" eb="3">
      <t>トウ</t>
    </rPh>
    <phoneticPr fontId="2"/>
  </si>
  <si>
    <t>月　　日</t>
    <rPh sb="0" eb="1">
      <t>ガツ</t>
    </rPh>
    <rPh sb="3" eb="4">
      <t>ニチ</t>
    </rPh>
    <phoneticPr fontId="2"/>
  </si>
  <si>
    <t>01</t>
  </si>
  <si>
    <t>31</t>
  </si>
  <si>
    <t>18</t>
  </si>
  <si>
    <t>20</t>
  </si>
  <si>
    <t>合唱の練習</t>
    <rPh sb="0" eb="2">
      <t>ガッショウ</t>
    </rPh>
    <rPh sb="3" eb="5">
      <t>レンシュウ</t>
    </rPh>
    <phoneticPr fontId="2"/>
  </si>
  <si>
    <t>防府市○○一丁目2-3</t>
    <rPh sb="0" eb="3">
      <t>ホウフシ</t>
    </rPh>
    <rPh sb="5" eb="8">
      <t>イッチョウメ</t>
    </rPh>
    <phoneticPr fontId="2"/>
  </si>
  <si>
    <t>防府　花子</t>
    <rPh sb="0" eb="2">
      <t>ホウフ</t>
    </rPh>
    <rPh sb="3" eb="5">
      <t>ハナコ</t>
    </rPh>
    <phoneticPr fontId="2"/>
  </si>
  <si>
    <t>佐波　太郎</t>
    <rPh sb="0" eb="2">
      <t>サバ</t>
    </rPh>
    <rPh sb="3" eb="5">
      <t>タロウ</t>
    </rPh>
    <phoneticPr fontId="2"/>
  </si>
  <si>
    <t>090</t>
    <phoneticPr fontId="2"/>
  </si>
  <si>
    <t>0000</t>
    <phoneticPr fontId="2"/>
  </si>
  <si>
    <t>使用料区分</t>
    <rPh sb="0" eb="3">
      <t>シヨウリョウ</t>
    </rPh>
    <rPh sb="3" eb="5">
      <t>クブン</t>
    </rPh>
    <phoneticPr fontId="2"/>
  </si>
  <si>
    <t>免除(文化協会)</t>
    <rPh sb="0" eb="2">
      <t>メンジョ</t>
    </rPh>
    <rPh sb="3" eb="5">
      <t>ブンカ</t>
    </rPh>
    <rPh sb="5" eb="7">
      <t>キョウカイ</t>
    </rPh>
    <phoneticPr fontId="2"/>
  </si>
  <si>
    <t>集会室</t>
  </si>
  <si>
    <t>15</t>
  </si>
  <si>
    <t>○○合唱同好会</t>
    <rPh sb="2" eb="4">
      <t>ガッショウ</t>
    </rPh>
    <rPh sb="4" eb="7">
      <t>ドウコウカイ</t>
    </rPh>
    <phoneticPr fontId="2"/>
  </si>
  <si>
    <t>　以上で、入力項目は終了です。
※印刷される場合は、印刷範囲が設定されておりますので、このまま印刷してください。印刷がズレてしまう場合は恐れ入りますが、適宜印字位置の調整をお願いします（片面印刷で１枚（A4用紙）印刷されます）。）</t>
    <rPh sb="64" eb="66">
      <t>インサツ</t>
    </rPh>
    <rPh sb="69" eb="71">
      <t>バアイテキギインジイチチョウセイネガ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</si>
</sst>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h:mm;@"/>
    <numFmt numFmtId="178" formatCode="h&quot;時&quot;mm&quot;分&quot;;@"/>
    <numFmt numFmtId="179" formatCode="m&quot;月&quot;d&quot;日&quot;;@"/>
    <numFmt numFmtId="180" formatCode="0_);[Red]\(0\)"/>
    <numFmt numFmtId="181" formatCode="yyyy&quot;年&quot;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rgb="FFFFFF00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HGｺﾞｼｯｸM"/>
      <family val="3"/>
      <charset val="128"/>
    </font>
    <font>
      <sz val="14"/>
      <color rgb="FFFF0000"/>
      <name val="HGｺﾞｼｯｸM"/>
      <family val="3"/>
      <charset val="128"/>
    </font>
    <font>
      <sz val="14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0"/>
      <color theme="1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8"/>
      <color rgb="FFFF0000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HGｺﾞｼｯｸM"/>
      <family val="3"/>
      <charset val="128"/>
    </font>
    <font>
      <b/>
      <sz val="10.5"/>
      <color theme="1"/>
      <name val="ＭＳ 明朝"/>
      <family val="1"/>
      <charset val="128"/>
    </font>
    <font>
      <sz val="12"/>
      <color rgb="FFFF0000"/>
      <name val="HG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176" fontId="7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22" fontId="0" fillId="0" borderId="0" xfId="0" applyNumberFormat="1" applyAlignment="1">
      <alignment vertical="center"/>
    </xf>
    <xf numFmtId="58" fontId="0" fillId="0" borderId="0" xfId="0" applyNumberFormat="1" applyAlignment="1">
      <alignment vertical="center"/>
    </xf>
    <xf numFmtId="32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9" fillId="2" borderId="0" xfId="0" applyNumberFormat="1" applyFont="1" applyFill="1" applyAlignment="1">
      <alignment horizontal="right"/>
    </xf>
    <xf numFmtId="14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22" fontId="10" fillId="0" borderId="0" xfId="0" applyNumberFormat="1" applyFont="1" applyAlignment="1">
      <alignment vertical="center"/>
    </xf>
    <xf numFmtId="22" fontId="11" fillId="0" borderId="0" xfId="0" applyNumberFormat="1" applyFont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top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4" fillId="0" borderId="1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/>
    </xf>
    <xf numFmtId="0" fontId="6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80" fontId="6" fillId="0" borderId="11" xfId="0" applyNumberFormat="1" applyFont="1" applyFill="1" applyBorder="1" applyAlignment="1">
      <alignment vertical="center"/>
    </xf>
    <xf numFmtId="178" fontId="8" fillId="0" borderId="11" xfId="0" applyNumberFormat="1" applyFont="1" applyFill="1" applyBorder="1" applyAlignment="1">
      <alignment vertical="center"/>
    </xf>
    <xf numFmtId="180" fontId="6" fillId="0" borderId="16" xfId="0" applyNumberFormat="1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top"/>
    </xf>
    <xf numFmtId="0" fontId="3" fillId="0" borderId="16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78" fontId="12" fillId="0" borderId="11" xfId="0" applyNumberFormat="1" applyFont="1" applyFill="1" applyBorder="1" applyAlignment="1">
      <alignment vertical="center"/>
    </xf>
    <xf numFmtId="178" fontId="12" fillId="0" borderId="16" xfId="0" applyNumberFormat="1" applyFont="1" applyFill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3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distributed" vertical="center"/>
    </xf>
    <xf numFmtId="0" fontId="22" fillId="0" borderId="0" xfId="0" applyFont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24" fillId="0" borderId="62" xfId="0" applyFont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63" xfId="0" applyFont="1" applyBorder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176" fontId="28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178" fontId="28" fillId="0" borderId="3" xfId="0" applyNumberFormat="1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176" fontId="28" fillId="0" borderId="5" xfId="0" applyNumberFormat="1" applyFont="1" applyBorder="1" applyAlignment="1">
      <alignment vertical="center"/>
    </xf>
    <xf numFmtId="176" fontId="28" fillId="0" borderId="6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8" fontId="28" fillId="0" borderId="6" xfId="0" applyNumberFormat="1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49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49" fontId="0" fillId="2" borderId="0" xfId="0" applyNumberFormat="1" applyFill="1" applyAlignment="1">
      <alignment vertical="center"/>
    </xf>
    <xf numFmtId="58" fontId="0" fillId="2" borderId="0" xfId="0" applyNumberFormat="1" applyFill="1" applyAlignment="1">
      <alignment vertical="center"/>
    </xf>
    <xf numFmtId="32" fontId="0" fillId="2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5" borderId="0" xfId="0" applyFill="1" applyAlignment="1">
      <alignment vertical="center"/>
    </xf>
    <xf numFmtId="58" fontId="0" fillId="5" borderId="0" xfId="0" applyNumberFormat="1" applyFill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4" fillId="0" borderId="52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79" fontId="3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" fillId="0" borderId="59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64" xfId="0" applyFont="1" applyBorder="1" applyAlignment="1">
      <alignment horizontal="distributed" vertical="center" wrapText="1"/>
    </xf>
    <xf numFmtId="0" fontId="3" fillId="0" borderId="65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7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 shrinkToFit="1"/>
    </xf>
    <xf numFmtId="0" fontId="4" fillId="0" borderId="72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4" fillId="0" borderId="1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177" fontId="28" fillId="0" borderId="6" xfId="0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70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/>
    </xf>
    <xf numFmtId="0" fontId="3" fillId="0" borderId="63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/>
    </xf>
    <xf numFmtId="0" fontId="3" fillId="0" borderId="68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38" fontId="4" fillId="0" borderId="3" xfId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62" xfId="0" applyFont="1" applyBorder="1" applyAlignment="1">
      <alignment horizontal="distributed" vertical="center"/>
    </xf>
    <xf numFmtId="0" fontId="3" fillId="0" borderId="47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68" xfId="0" applyFont="1" applyBorder="1" applyAlignment="1">
      <alignment horizontal="distributed" vertical="center"/>
    </xf>
    <xf numFmtId="0" fontId="4" fillId="0" borderId="4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distributed" vertical="center"/>
    </xf>
    <xf numFmtId="0" fontId="3" fillId="0" borderId="6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3" fillId="0" borderId="37" xfId="0" applyFont="1" applyBorder="1" applyAlignment="1">
      <alignment horizontal="distributed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9" fillId="6" borderId="0" xfId="0" applyFont="1" applyFill="1" applyAlignment="1">
      <alignment vertical="top" wrapText="1"/>
    </xf>
    <xf numFmtId="0" fontId="14" fillId="0" borderId="0" xfId="0" applyFont="1" applyAlignment="1">
      <alignment horizontal="distributed" vertical="center"/>
    </xf>
    <xf numFmtId="0" fontId="2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49" fontId="24" fillId="5" borderId="53" xfId="0" applyNumberFormat="1" applyFont="1" applyFill="1" applyBorder="1" applyAlignment="1" applyProtection="1">
      <alignment horizontal="center" vertical="center" shrinkToFit="1"/>
      <protection locked="0"/>
    </xf>
    <xf numFmtId="49" fontId="24" fillId="5" borderId="66" xfId="0" applyNumberFormat="1" applyFont="1" applyFill="1" applyBorder="1" applyAlignment="1" applyProtection="1">
      <alignment horizontal="center" vertical="center" shrinkToFit="1"/>
      <protection locked="0"/>
    </xf>
    <xf numFmtId="49" fontId="24" fillId="5" borderId="54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49" fontId="24" fillId="5" borderId="5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2" xfId="0" applyFont="1" applyBorder="1" applyAlignment="1">
      <alignment horizontal="center" vertical="center"/>
    </xf>
    <xf numFmtId="49" fontId="24" fillId="5" borderId="67" xfId="0" applyNumberFormat="1" applyFont="1" applyFill="1" applyBorder="1" applyAlignment="1" applyProtection="1">
      <alignment horizontal="center" vertical="center" shrinkToFit="1"/>
      <protection locked="0"/>
    </xf>
    <xf numFmtId="0" fontId="27" fillId="3" borderId="0" xfId="0" applyFont="1" applyFill="1" applyAlignment="1">
      <alignment horizontal="center" vertical="center"/>
    </xf>
    <xf numFmtId="0" fontId="24" fillId="0" borderId="56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center" vertical="center" textRotation="255"/>
    </xf>
    <xf numFmtId="0" fontId="24" fillId="0" borderId="59" xfId="0" applyFont="1" applyBorder="1" applyAlignment="1">
      <alignment horizontal="center" vertical="center" textRotation="255"/>
    </xf>
    <xf numFmtId="0" fontId="24" fillId="0" borderId="1" xfId="0" applyFont="1" applyBorder="1" applyAlignment="1">
      <alignment horizontal="center" vertical="center" textRotation="255"/>
    </xf>
    <xf numFmtId="0" fontId="24" fillId="0" borderId="64" xfId="0" applyFont="1" applyBorder="1" applyAlignment="1">
      <alignment horizontal="center" vertical="center" textRotation="255"/>
    </xf>
    <xf numFmtId="0" fontId="24" fillId="0" borderId="65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center" vertical="center" shrinkToFit="1"/>
    </xf>
    <xf numFmtId="0" fontId="24" fillId="5" borderId="57" xfId="0" applyFont="1" applyFill="1" applyBorder="1" applyAlignment="1" applyProtection="1">
      <alignment vertical="center"/>
      <protection locked="0"/>
    </xf>
    <xf numFmtId="0" fontId="24" fillId="5" borderId="58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horizontal="center" vertical="center" shrinkToFit="1"/>
    </xf>
    <xf numFmtId="0" fontId="24" fillId="5" borderId="1" xfId="0" applyFont="1" applyFill="1" applyBorder="1" applyAlignment="1" applyProtection="1">
      <alignment vertical="center"/>
      <protection locked="0"/>
    </xf>
    <xf numFmtId="0" fontId="24" fillId="5" borderId="60" xfId="0" applyFont="1" applyFill="1" applyBorder="1" applyAlignment="1" applyProtection="1">
      <alignment vertical="center"/>
      <protection locked="0"/>
    </xf>
    <xf numFmtId="0" fontId="24" fillId="5" borderId="61" xfId="0" applyFont="1" applyFill="1" applyBorder="1" applyAlignment="1" applyProtection="1">
      <alignment vertical="center"/>
      <protection locked="0"/>
    </xf>
    <xf numFmtId="0" fontId="24" fillId="5" borderId="37" xfId="0" applyFont="1" applyFill="1" applyBorder="1" applyAlignment="1" applyProtection="1">
      <alignment vertical="center"/>
      <protection locked="0"/>
    </xf>
    <xf numFmtId="0" fontId="24" fillId="0" borderId="52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38" fontId="24" fillId="5" borderId="41" xfId="1" applyFont="1" applyFill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38" fontId="24" fillId="5" borderId="45" xfId="1" applyFont="1" applyFill="1" applyBorder="1" applyAlignment="1" applyProtection="1">
      <alignment horizontal="center" vertical="center"/>
      <protection locked="0"/>
    </xf>
    <xf numFmtId="0" fontId="24" fillId="5" borderId="43" xfId="0" applyFont="1" applyFill="1" applyBorder="1" applyAlignment="1" applyProtection="1">
      <alignment vertical="center"/>
      <protection locked="0"/>
    </xf>
    <xf numFmtId="0" fontId="24" fillId="5" borderId="41" xfId="0" applyFont="1" applyFill="1" applyBorder="1" applyAlignment="1" applyProtection="1">
      <alignment vertical="center"/>
      <protection locked="0"/>
    </xf>
    <xf numFmtId="0" fontId="24" fillId="5" borderId="45" xfId="0" applyFont="1" applyFill="1" applyBorder="1" applyAlignment="1" applyProtection="1">
      <alignment vertical="center"/>
      <protection locked="0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49" fontId="24" fillId="5" borderId="42" xfId="0" applyNumberFormat="1" applyFont="1" applyFill="1" applyBorder="1" applyAlignment="1" applyProtection="1">
      <alignment horizontal="center" vertical="center"/>
      <protection locked="0"/>
    </xf>
    <xf numFmtId="49" fontId="24" fillId="5" borderId="46" xfId="0" applyNumberFormat="1" applyFont="1" applyFill="1" applyBorder="1" applyAlignment="1" applyProtection="1">
      <alignment horizontal="center" vertical="center"/>
      <protection locked="0"/>
    </xf>
    <xf numFmtId="49" fontId="24" fillId="5" borderId="43" xfId="0" applyNumberFormat="1" applyFont="1" applyFill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4" borderId="43" xfId="0" applyFont="1" applyFill="1" applyBorder="1" applyAlignment="1" applyProtection="1">
      <alignment vertical="center"/>
      <protection locked="0"/>
    </xf>
    <xf numFmtId="0" fontId="24" fillId="4" borderId="41" xfId="0" applyFont="1" applyFill="1" applyBorder="1" applyAlignment="1" applyProtection="1">
      <alignment vertical="center"/>
      <protection locked="0"/>
    </xf>
    <xf numFmtId="0" fontId="24" fillId="4" borderId="45" xfId="0" applyFont="1" applyFill="1" applyBorder="1" applyAlignment="1" applyProtection="1">
      <alignment vertical="center"/>
      <protection locked="0"/>
    </xf>
    <xf numFmtId="49" fontId="24" fillId="4" borderId="51" xfId="0" applyNumberFormat="1" applyFont="1" applyFill="1" applyBorder="1" applyAlignment="1" applyProtection="1">
      <alignment horizontal="center" vertical="center"/>
      <protection locked="0"/>
    </xf>
    <xf numFmtId="49" fontId="24" fillId="4" borderId="52" xfId="0" applyNumberFormat="1" applyFont="1" applyFill="1" applyBorder="1" applyAlignment="1" applyProtection="1">
      <alignment horizontal="center" vertical="center"/>
      <protection locked="0"/>
    </xf>
    <xf numFmtId="0" fontId="24" fillId="0" borderId="55" xfId="0" applyFont="1" applyBorder="1" applyAlignment="1">
      <alignment horizontal="center" vertical="center"/>
    </xf>
    <xf numFmtId="49" fontId="24" fillId="4" borderId="41" xfId="0" applyNumberFormat="1" applyFont="1" applyFill="1" applyBorder="1" applyAlignment="1" applyProtection="1">
      <alignment horizontal="center" vertical="center"/>
      <protection locked="0"/>
    </xf>
    <xf numFmtId="0" fontId="24" fillId="0" borderId="43" xfId="0" applyFont="1" applyBorder="1" applyAlignment="1">
      <alignment horizontal="center" vertical="center"/>
    </xf>
    <xf numFmtId="49" fontId="24" fillId="4" borderId="47" xfId="0" applyNumberFormat="1" applyFont="1" applyFill="1" applyBorder="1" applyAlignment="1" applyProtection="1">
      <alignment horizontal="center" vertical="center"/>
      <protection locked="0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4" borderId="41" xfId="0" applyFont="1" applyFill="1" applyBorder="1" applyAlignment="1" applyProtection="1">
      <alignment horizontal="center" vertical="center"/>
      <protection locked="0"/>
    </xf>
    <xf numFmtId="0" fontId="24" fillId="4" borderId="45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6" fillId="4" borderId="37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20" fillId="5" borderId="38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49" fontId="24" fillId="4" borderId="43" xfId="0" applyNumberFormat="1" applyFont="1" applyFill="1" applyBorder="1" applyAlignment="1" applyProtection="1">
      <alignment horizontal="center" vertical="center"/>
      <protection locked="0"/>
    </xf>
    <xf numFmtId="49" fontId="29" fillId="4" borderId="43" xfId="0" applyNumberFormat="1" applyFont="1" applyFill="1" applyBorder="1" applyAlignment="1" applyProtection="1">
      <alignment horizontal="center" vertical="center"/>
    </xf>
    <xf numFmtId="49" fontId="29" fillId="4" borderId="41" xfId="0" applyNumberFormat="1" applyFont="1" applyFill="1" applyBorder="1" applyAlignment="1" applyProtection="1">
      <alignment horizontal="center" vertical="center"/>
    </xf>
    <xf numFmtId="49" fontId="29" fillId="4" borderId="47" xfId="0" applyNumberFormat="1" applyFont="1" applyFill="1" applyBorder="1" applyAlignment="1" applyProtection="1">
      <alignment horizontal="center" vertical="center"/>
    </xf>
    <xf numFmtId="0" fontId="29" fillId="4" borderId="41" xfId="0" applyFont="1" applyFill="1" applyBorder="1" applyAlignment="1" applyProtection="1">
      <alignment horizontal="center" vertical="center"/>
    </xf>
    <xf numFmtId="0" fontId="29" fillId="4" borderId="45" xfId="0" applyFont="1" applyFill="1" applyBorder="1" applyAlignment="1" applyProtection="1">
      <alignment horizontal="center" vertical="center"/>
    </xf>
    <xf numFmtId="49" fontId="29" fillId="4" borderId="51" xfId="0" applyNumberFormat="1" applyFont="1" applyFill="1" applyBorder="1" applyAlignment="1" applyProtection="1">
      <alignment horizontal="center" vertical="center"/>
    </xf>
    <xf numFmtId="49" fontId="29" fillId="4" borderId="52" xfId="0" applyNumberFormat="1" applyFont="1" applyFill="1" applyBorder="1" applyAlignment="1" applyProtection="1">
      <alignment horizontal="center" vertical="center"/>
    </xf>
    <xf numFmtId="0" fontId="29" fillId="5" borderId="43" xfId="0" applyFont="1" applyFill="1" applyBorder="1" applyAlignment="1" applyProtection="1">
      <alignment vertical="center"/>
    </xf>
    <xf numFmtId="0" fontId="29" fillId="5" borderId="41" xfId="0" applyFont="1" applyFill="1" applyBorder="1" applyAlignment="1" applyProtection="1">
      <alignment vertical="center"/>
    </xf>
    <xf numFmtId="0" fontId="29" fillId="5" borderId="45" xfId="0" applyFont="1" applyFill="1" applyBorder="1" applyAlignment="1" applyProtection="1">
      <alignment vertical="center"/>
    </xf>
    <xf numFmtId="49" fontId="29" fillId="5" borderId="42" xfId="0" applyNumberFormat="1" applyFont="1" applyFill="1" applyBorder="1" applyAlignment="1" applyProtection="1">
      <alignment horizontal="center" vertical="center"/>
    </xf>
    <xf numFmtId="49" fontId="29" fillId="5" borderId="46" xfId="0" applyNumberFormat="1" applyFont="1" applyFill="1" applyBorder="1" applyAlignment="1" applyProtection="1">
      <alignment horizontal="center" vertical="center"/>
    </xf>
    <xf numFmtId="49" fontId="29" fillId="5" borderId="43" xfId="0" applyNumberFormat="1" applyFont="1" applyFill="1" applyBorder="1" applyAlignment="1" applyProtection="1">
      <alignment horizontal="center" vertical="center"/>
    </xf>
    <xf numFmtId="38" fontId="29" fillId="5" borderId="41" xfId="1" applyFont="1" applyFill="1" applyBorder="1" applyAlignment="1" applyProtection="1">
      <alignment horizontal="center" vertical="center"/>
    </xf>
    <xf numFmtId="38" fontId="29" fillId="5" borderId="45" xfId="1" applyFont="1" applyFill="1" applyBorder="1" applyAlignment="1" applyProtection="1">
      <alignment horizontal="center" vertical="center"/>
    </xf>
    <xf numFmtId="0" fontId="29" fillId="4" borderId="43" xfId="0" applyFont="1" applyFill="1" applyBorder="1" applyAlignment="1" applyProtection="1">
      <alignment vertical="center"/>
    </xf>
    <xf numFmtId="0" fontId="29" fillId="4" borderId="41" xfId="0" applyFont="1" applyFill="1" applyBorder="1" applyAlignment="1" applyProtection="1">
      <alignment vertical="center"/>
    </xf>
    <xf numFmtId="0" fontId="29" fillId="4" borderId="45" xfId="0" applyFont="1" applyFill="1" applyBorder="1" applyAlignment="1" applyProtection="1">
      <alignment vertical="center"/>
    </xf>
    <xf numFmtId="49" fontId="29" fillId="5" borderId="53" xfId="0" applyNumberFormat="1" applyFont="1" applyFill="1" applyBorder="1" applyAlignment="1" applyProtection="1">
      <alignment horizontal="center" vertical="center" shrinkToFit="1"/>
    </xf>
    <xf numFmtId="49" fontId="29" fillId="5" borderId="66" xfId="0" applyNumberFormat="1" applyFont="1" applyFill="1" applyBorder="1" applyAlignment="1" applyProtection="1">
      <alignment horizontal="center" vertical="center" shrinkToFit="1"/>
    </xf>
    <xf numFmtId="49" fontId="29" fillId="5" borderId="54" xfId="0" applyNumberFormat="1" applyFont="1" applyFill="1" applyBorder="1" applyAlignment="1" applyProtection="1">
      <alignment horizontal="center" vertical="center" shrinkToFit="1"/>
    </xf>
    <xf numFmtId="49" fontId="29" fillId="5" borderId="52" xfId="0" applyNumberFormat="1" applyFont="1" applyFill="1" applyBorder="1" applyAlignment="1" applyProtection="1">
      <alignment horizontal="center" vertical="center" shrinkToFit="1"/>
    </xf>
    <xf numFmtId="49" fontId="29" fillId="5" borderId="67" xfId="0" applyNumberFormat="1" applyFont="1" applyFill="1" applyBorder="1" applyAlignment="1" applyProtection="1">
      <alignment horizontal="center" vertical="center" shrinkToFit="1"/>
    </xf>
    <xf numFmtId="0" fontId="29" fillId="5" borderId="57" xfId="0" applyFont="1" applyFill="1" applyBorder="1" applyAlignment="1" applyProtection="1">
      <alignment vertical="center"/>
    </xf>
    <xf numFmtId="0" fontId="29" fillId="5" borderId="58" xfId="0" applyFont="1" applyFill="1" applyBorder="1" applyAlignment="1" applyProtection="1">
      <alignment vertical="center"/>
    </xf>
    <xf numFmtId="0" fontId="29" fillId="5" borderId="1" xfId="0" applyFont="1" applyFill="1" applyBorder="1" applyAlignment="1" applyProtection="1">
      <alignment vertical="center"/>
    </xf>
    <xf numFmtId="0" fontId="29" fillId="5" borderId="60" xfId="0" applyFont="1" applyFill="1" applyBorder="1" applyAlignment="1" applyProtection="1">
      <alignment vertical="center"/>
    </xf>
    <xf numFmtId="0" fontId="29" fillId="5" borderId="61" xfId="0" applyFont="1" applyFill="1" applyBorder="1" applyAlignment="1" applyProtection="1">
      <alignment vertical="center"/>
    </xf>
    <xf numFmtId="0" fontId="29" fillId="5" borderId="37" xfId="0" applyFont="1" applyFill="1" applyBorder="1" applyAlignment="1" applyProtection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distributed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wrapText="1"/>
    </xf>
    <xf numFmtId="38" fontId="8" fillId="0" borderId="11" xfId="1" applyFon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8" fillId="0" borderId="16" xfId="0" applyFont="1" applyFill="1" applyBorder="1" applyAlignment="1">
      <alignment horizontal="center" vertical="top"/>
    </xf>
    <xf numFmtId="0" fontId="3" fillId="0" borderId="18" xfId="0" applyFont="1" applyBorder="1" applyAlignment="1">
      <alignment horizontal="distributed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top"/>
    </xf>
    <xf numFmtId="0" fontId="8" fillId="0" borderId="11" xfId="0" applyNumberFormat="1" applyFont="1" applyFill="1" applyBorder="1" applyAlignment="1">
      <alignment horizontal="center" vertical="center"/>
    </xf>
    <xf numFmtId="181" fontId="8" fillId="0" borderId="11" xfId="0" applyNumberFormat="1" applyFont="1" applyFill="1" applyBorder="1" applyAlignment="1">
      <alignment horizontal="center" vertical="center"/>
    </xf>
    <xf numFmtId="181" fontId="8" fillId="0" borderId="16" xfId="0" applyNumberFormat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8" fillId="0" borderId="11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8" fillId="0" borderId="16" xfId="0" applyNumberFormat="1" applyFont="1" applyFill="1" applyBorder="1" applyAlignment="1">
      <alignment horizontal="center" vertical="top"/>
    </xf>
    <xf numFmtId="180" fontId="8" fillId="0" borderId="11" xfId="0" applyNumberFormat="1" applyFont="1" applyFill="1" applyBorder="1" applyAlignment="1">
      <alignment horizontal="center" vertical="center"/>
    </xf>
    <xf numFmtId="180" fontId="8" fillId="0" borderId="16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38" fontId="8" fillId="0" borderId="16" xfId="1" applyFont="1" applyFill="1" applyBorder="1" applyAlignment="1">
      <alignment horizontal="right" vertical="top"/>
    </xf>
    <xf numFmtId="0" fontId="3" fillId="0" borderId="11" xfId="0" applyFont="1" applyBorder="1" applyAlignment="1">
      <alignment horizontal="distributed"/>
    </xf>
    <xf numFmtId="0" fontId="8" fillId="0" borderId="11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  <xf numFmtId="0" fontId="3" fillId="0" borderId="16" xfId="0" applyFont="1" applyFill="1" applyBorder="1" applyAlignment="1">
      <alignment horizontal="center" vertical="top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81" fontId="12" fillId="0" borderId="11" xfId="0" applyNumberFormat="1" applyFont="1" applyFill="1" applyBorder="1" applyAlignment="1">
      <alignment horizontal="center" vertical="center"/>
    </xf>
    <xf numFmtId="181" fontId="12" fillId="0" borderId="16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/>
    </xf>
    <xf numFmtId="180" fontId="8" fillId="0" borderId="0" xfId="0" applyNumberFormat="1" applyFont="1" applyFill="1" applyAlignment="1">
      <alignment horizontal="right" vertical="center"/>
    </xf>
    <xf numFmtId="176" fontId="12" fillId="0" borderId="0" xfId="0" applyNumberFormat="1" applyFont="1" applyFill="1" applyAlignment="1">
      <alignment horizontal="center" vertical="center"/>
    </xf>
    <xf numFmtId="180" fontId="12" fillId="0" borderId="11" xfId="0" applyNumberFormat="1" applyFont="1" applyFill="1" applyBorder="1" applyAlignment="1">
      <alignment horizontal="center" vertical="center"/>
    </xf>
    <xf numFmtId="180" fontId="12" fillId="0" borderId="1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top"/>
    </xf>
    <xf numFmtId="18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top"/>
    </xf>
    <xf numFmtId="180" fontId="8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right"/>
    </xf>
    <xf numFmtId="0" fontId="8" fillId="0" borderId="0" xfId="0" applyFont="1" applyFill="1" applyBorder="1" applyAlignment="1">
      <alignment vertical="center" wrapText="1"/>
    </xf>
    <xf numFmtId="38" fontId="8" fillId="0" borderId="0" xfId="1" applyFont="1" applyFill="1" applyBorder="1" applyAlignment="1">
      <alignment horizontal="right" vertical="top"/>
    </xf>
    <xf numFmtId="0" fontId="3" fillId="0" borderId="0" xfId="0" applyFont="1" applyBorder="1" applyAlignment="1">
      <alignment horizontal="center" vertical="center" textRotation="255"/>
    </xf>
    <xf numFmtId="177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top"/>
    </xf>
    <xf numFmtId="0" fontId="3" fillId="0" borderId="0" xfId="0" applyFont="1" applyBorder="1" applyAlignment="1">
      <alignment horizontal="distributed"/>
    </xf>
    <xf numFmtId="0" fontId="1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</dxfs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0</xdr:row>
      <xdr:rowOff>50801</xdr:rowOff>
    </xdr:from>
    <xdr:to>
      <xdr:col>53</xdr:col>
      <xdr:colOff>643466</xdr:colOff>
      <xdr:row>30</xdr:row>
      <xdr:rowOff>68201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674113-A16D-444B-BA32-F221EDE30B27}"/>
            </a:ext>
          </a:extLst>
        </xdr:cNvPr>
        <xdr:cNvSpPr txBox="1"/>
      </xdr:nvSpPr>
      <xdr:spPr>
        <a:xfrm>
          <a:off x="6138333" y="50801"/>
          <a:ext cx="4800600" cy="55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○使用料区分について</a:t>
          </a:r>
          <a:endParaRPr kumimoji="1" lang="en-US" altLang="ja-JP" sz="1400" b="1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・免除　　　　　　：学校、社会教育団体、福祉団体等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・免除（文化協会）：文化協会会員（会場費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１区分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のみ免除）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・有料　　　　　　：上記以外</a:t>
          </a:r>
          <a:endParaRPr lang="ja-JP" altLang="ja-JP">
            <a:effectLst/>
          </a:endParaRPr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詳しくはお問い合わせください。</a:t>
          </a:r>
          <a:endParaRPr kumimoji="1" lang="en-US" altLang="ja-JP" sz="1100"/>
        </a:p>
        <a:p>
          <a:endParaRPr kumimoji="1" lang="en-US" altLang="ja-JP" sz="1400" b="1"/>
        </a:p>
        <a:p>
          <a:r>
            <a:rPr kumimoji="1" lang="ja-JP" altLang="en-US" sz="1400" b="1"/>
            <a:t>○使用料金について</a:t>
          </a:r>
          <a:endParaRPr kumimoji="1" lang="en-US" altLang="ja-JP" sz="1400" b="1"/>
        </a:p>
        <a:p>
          <a:r>
            <a:rPr kumimoji="1" lang="ja-JP" altLang="en-US" sz="1100"/>
            <a:t>　</a:t>
          </a:r>
          <a:r>
            <a:rPr kumimoji="1" lang="ja-JP" altLang="en-US" sz="1100" b="1"/>
            <a:t>会場費</a:t>
          </a:r>
          <a:endParaRPr kumimoji="1" lang="en-US" altLang="ja-JP" sz="1100" b="1"/>
        </a:p>
        <a:p>
          <a:r>
            <a:rPr kumimoji="1" lang="ja-JP" altLang="en-US" sz="1100"/>
            <a:t>　　　　区分　　　　　　　　金額</a:t>
          </a:r>
          <a:endParaRPr kumimoji="1" lang="en-US" altLang="ja-JP" sz="1100"/>
        </a:p>
        <a:p>
          <a:r>
            <a:rPr kumimoji="1" lang="ja-JP" altLang="en-US" sz="1100"/>
            <a:t>　　　８時～１２時　　　１，６７０円</a:t>
          </a:r>
          <a:endParaRPr kumimoji="1" lang="en-US" altLang="ja-JP" sz="1100"/>
        </a:p>
        <a:p>
          <a:r>
            <a:rPr kumimoji="1" lang="ja-JP" altLang="en-US" sz="1100"/>
            <a:t>　　１２時～１７時　　　２，４００円</a:t>
          </a:r>
          <a:endParaRPr kumimoji="1" lang="en-US" altLang="ja-JP" sz="1100"/>
        </a:p>
        <a:p>
          <a:r>
            <a:rPr kumimoji="1" lang="ja-JP" altLang="en-US" sz="1100"/>
            <a:t>　　１７時～２２時　　　３，０３０円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/>
            <a:t>冷暖房費</a:t>
          </a:r>
          <a:endParaRPr kumimoji="1" lang="en-US" altLang="ja-JP" sz="1100" b="1"/>
        </a:p>
        <a:p>
          <a:r>
            <a:rPr kumimoji="1" lang="ja-JP" altLang="en-US" sz="1100"/>
            <a:t>　　冷房（　６月下旬～９月下旬）　２６０円／時</a:t>
          </a:r>
          <a:endParaRPr kumimoji="1" lang="en-US" altLang="ja-JP" sz="1100"/>
        </a:p>
        <a:p>
          <a:r>
            <a:rPr kumimoji="1" lang="ja-JP" altLang="en-US" sz="1100"/>
            <a:t>　　暖房（１１月下旬～３月下旬）　１５０円／時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詳しい期間についてはお問い合わせください。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１時間に満たない部分は１時間に切り上げて計算します。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/>
            <a:t>その他実費</a:t>
          </a:r>
          <a:endParaRPr kumimoji="1" lang="en-US" altLang="ja-JP" sz="1100" b="1"/>
        </a:p>
        <a:p>
          <a:r>
            <a:rPr kumimoji="1" lang="ja-JP" altLang="en-US" sz="1100"/>
            <a:t>　　電気代　　　　　　　１００円／区分</a:t>
          </a:r>
          <a:endParaRPr kumimoji="1" lang="en-US" altLang="ja-JP" sz="1100"/>
        </a:p>
        <a:p>
          <a:r>
            <a:rPr kumimoji="1" lang="ja-JP" altLang="en-US" sz="1100"/>
            <a:t>　　調理実習室光熱水費　５２０円／区分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43</xdr:col>
      <xdr:colOff>59266</xdr:colOff>
      <xdr:row>1</xdr:row>
      <xdr:rowOff>127000</xdr:rowOff>
    </xdr:from>
    <xdr:to>
      <xdr:col>46</xdr:col>
      <xdr:colOff>618066</xdr:colOff>
      <xdr:row>14</xdr:row>
      <xdr:rowOff>127000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69ADF72-E078-4567-84E5-CBB3CB99B09B}"/>
            </a:ext>
          </a:extLst>
        </xdr:cNvPr>
        <xdr:cNvCxnSpPr/>
      </xdr:nvCxnSpPr>
      <xdr:spPr>
        <a:xfrm flipV="1">
          <a:off x="5156199" y="203200"/>
          <a:ext cx="914400" cy="2336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0</xdr:row>
      <xdr:rowOff>50801</xdr:rowOff>
    </xdr:from>
    <xdr:to>
      <xdr:col>53</xdr:col>
      <xdr:colOff>643466</xdr:colOff>
      <xdr:row>30</xdr:row>
      <xdr:rowOff>68201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1DE101-6E30-4EF0-B6C2-32BAFD34BFA4}"/>
            </a:ext>
          </a:extLst>
        </xdr:cNvPr>
        <xdr:cNvSpPr txBox="1"/>
      </xdr:nvSpPr>
      <xdr:spPr>
        <a:xfrm>
          <a:off x="6138333" y="50801"/>
          <a:ext cx="4800600" cy="558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○使用料区分について</a:t>
          </a:r>
          <a:endParaRPr kumimoji="1" lang="en-US" altLang="ja-JP" sz="1400" b="1"/>
        </a:p>
        <a:p>
          <a:r>
            <a:rPr kumimoji="1" lang="ja-JP" altLang="en-US" sz="1100"/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・免除　　　　　　：学校、社会教育団体、福祉団体等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・免除（文化協会）：文化協会会員（会場費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１区分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のみ免除）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・有料　　　　　　：上記以外</a:t>
          </a:r>
          <a:endParaRPr lang="ja-JP" altLang="ja-JP">
            <a:effectLst/>
          </a:endParaRPr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詳しくはお問い合わせください。</a:t>
          </a:r>
          <a:endParaRPr kumimoji="1" lang="en-US" altLang="ja-JP" sz="1100"/>
        </a:p>
        <a:p>
          <a:endParaRPr kumimoji="1" lang="en-US" altLang="ja-JP" sz="1400" b="1"/>
        </a:p>
        <a:p>
          <a:r>
            <a:rPr kumimoji="1" lang="ja-JP" altLang="en-US" sz="1400" b="1"/>
            <a:t>○使用料金について</a:t>
          </a:r>
          <a:endParaRPr kumimoji="1" lang="en-US" altLang="ja-JP" sz="1400" b="1"/>
        </a:p>
        <a:p>
          <a:r>
            <a:rPr kumimoji="1" lang="ja-JP" altLang="en-US" sz="1100"/>
            <a:t>　</a:t>
          </a:r>
          <a:r>
            <a:rPr kumimoji="1" lang="ja-JP" altLang="en-US" sz="1100" b="1"/>
            <a:t>会場費</a:t>
          </a:r>
          <a:endParaRPr kumimoji="1" lang="en-US" altLang="ja-JP" sz="1100" b="1"/>
        </a:p>
        <a:p>
          <a:r>
            <a:rPr kumimoji="1" lang="ja-JP" altLang="en-US" sz="1100"/>
            <a:t>　　　　区分　　　　　　　　金額</a:t>
          </a:r>
          <a:endParaRPr kumimoji="1" lang="en-US" altLang="ja-JP" sz="1100"/>
        </a:p>
        <a:p>
          <a:r>
            <a:rPr kumimoji="1" lang="ja-JP" altLang="en-US" sz="1100"/>
            <a:t>　　　８時～１２時　　　１，６７０円</a:t>
          </a:r>
          <a:endParaRPr kumimoji="1" lang="en-US" altLang="ja-JP" sz="1100"/>
        </a:p>
        <a:p>
          <a:r>
            <a:rPr kumimoji="1" lang="ja-JP" altLang="en-US" sz="1100"/>
            <a:t>　　１２時～１７時　　　２，４００円</a:t>
          </a:r>
          <a:endParaRPr kumimoji="1" lang="en-US" altLang="ja-JP" sz="1100"/>
        </a:p>
        <a:p>
          <a:r>
            <a:rPr kumimoji="1" lang="ja-JP" altLang="en-US" sz="1100"/>
            <a:t>　　１７時～２２時　　　３，０３０円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/>
            <a:t>冷暖房費</a:t>
          </a:r>
          <a:endParaRPr kumimoji="1" lang="en-US" altLang="ja-JP" sz="1100" b="1"/>
        </a:p>
        <a:p>
          <a:r>
            <a:rPr kumimoji="1" lang="ja-JP" altLang="en-US" sz="1100"/>
            <a:t>　　冷房（　６月下旬～９月下旬）　２６０円／時</a:t>
          </a:r>
          <a:endParaRPr kumimoji="1" lang="en-US" altLang="ja-JP" sz="1100"/>
        </a:p>
        <a:p>
          <a:r>
            <a:rPr kumimoji="1" lang="ja-JP" altLang="en-US" sz="1100"/>
            <a:t>　　暖房（１１月下旬～３月下旬）　１５０円／時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詳しい期間についてはお問い合わせください。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１時間に満たない部分は１時間に切り上げて計算します。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="1"/>
            <a:t>その他実費</a:t>
          </a:r>
          <a:endParaRPr kumimoji="1" lang="en-US" altLang="ja-JP" sz="1100" b="1"/>
        </a:p>
        <a:p>
          <a:r>
            <a:rPr kumimoji="1" lang="ja-JP" altLang="en-US" sz="1100"/>
            <a:t>　　電気代　　　　　　　１００円／区分</a:t>
          </a:r>
          <a:endParaRPr kumimoji="1" lang="en-US" altLang="ja-JP" sz="1100"/>
        </a:p>
        <a:p>
          <a:r>
            <a:rPr kumimoji="1" lang="ja-JP" altLang="en-US" sz="1100"/>
            <a:t>　　調理実習室光熱水費　５２０円／区分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43</xdr:col>
      <xdr:colOff>59267</xdr:colOff>
      <xdr:row>1</xdr:row>
      <xdr:rowOff>127000</xdr:rowOff>
    </xdr:from>
    <xdr:to>
      <xdr:col>46</xdr:col>
      <xdr:colOff>618067</xdr:colOff>
      <xdr:row>14</xdr:row>
      <xdr:rowOff>127000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EE8F88E-ED7E-4727-8859-EDCF42D75AE0}"/>
            </a:ext>
          </a:extLst>
        </xdr:cNvPr>
        <xdr:cNvCxnSpPr/>
      </xdr:nvCxnSpPr>
      <xdr:spPr>
        <a:xfrm flipV="1">
          <a:off x="5156200" y="203200"/>
          <a:ext cx="914400" cy="23368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110067</xdr:colOff>
      <xdr:row>1</xdr:row>
      <xdr:rowOff>8465</xdr:rowOff>
    </xdr:from>
    <xdr:to>
      <xdr:col>44</xdr:col>
      <xdr:colOff>110066</xdr:colOff>
      <xdr:row>3</xdr:row>
      <xdr:rowOff>118533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90AB7D3-006D-4522-BAC5-1A0329364257}"/>
            </a:ext>
          </a:extLst>
        </xdr:cNvPr>
        <xdr:cNvSpPr txBox="1"/>
      </xdr:nvSpPr>
      <xdr:spPr>
        <a:xfrm>
          <a:off x="4377267" y="84665"/>
          <a:ext cx="948266" cy="457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（例）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37F5-A9F3-4CCF-AD95-D186E84CAFCF}">
  <sheetPr>
    <tabColor rgb="FFFFFF00"/>
  </sheetPr>
  <dimension ref="A1:CP72"/>
  <sheetViews>
    <sheetView showGridLines="0" showZeros="0" tabSelected="1" zoomScale="90" zoomScaleNormal="90" zoomScaleSheetLayoutView="100" workbookViewId="0">
      <selection activeCell="AU2" sqref="AU2"/>
    </sheetView>
  </sheetViews>
  <sheetFormatPr defaultColWidth="9" defaultRowHeight="13.2" x14ac:dyDescent="0.45"/>
  <cols>
    <col min="1" max="46" width="1.59765625" style="1" customWidth="1"/>
    <col min="47" max="47" width="9" style="1"/>
    <col min="48" max="48" width="9.5" style="1" bestFit="1" customWidth="1"/>
    <col min="49" max="16384" width="9" style="1"/>
  </cols>
  <sheetData>
    <row r="1" spans="1:47" ht="6" customHeight="1" x14ac:dyDescent="0.4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</row>
    <row r="2" spans="1:47" ht="20.100000000000001" customHeight="1" x14ac:dyDescent="0.45">
      <c r="A2" s="89"/>
      <c r="D2" s="90"/>
      <c r="E2" s="291" t="s">
        <v>100</v>
      </c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90"/>
      <c r="AS2" s="90"/>
      <c r="AT2" s="91"/>
    </row>
    <row r="3" spans="1:47" ht="7.5" customHeight="1" x14ac:dyDescent="0.45">
      <c r="A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1"/>
    </row>
    <row r="4" spans="1:47" ht="20.100000000000001" customHeight="1" x14ac:dyDescent="0.45">
      <c r="A4" s="89"/>
      <c r="D4" s="90"/>
      <c r="E4" s="292"/>
      <c r="F4" s="293"/>
      <c r="G4" s="293"/>
      <c r="H4" s="293"/>
      <c r="I4" s="294"/>
      <c r="J4" s="92" t="s">
        <v>101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295"/>
      <c r="Z4" s="296"/>
      <c r="AA4" s="296"/>
      <c r="AB4" s="297"/>
      <c r="AC4" s="92" t="s">
        <v>102</v>
      </c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1"/>
    </row>
    <row r="5" spans="1:47" ht="7.5" customHeight="1" thickBot="1" x14ac:dyDescent="0.5">
      <c r="A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0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5"/>
      <c r="AU5" s="96"/>
    </row>
    <row r="6" spans="1:47" ht="20.100000000000001" customHeight="1" thickBot="1" x14ac:dyDescent="0.5">
      <c r="A6" s="89"/>
      <c r="D6" s="90"/>
      <c r="E6" s="271" t="s">
        <v>116</v>
      </c>
      <c r="F6" s="272"/>
      <c r="G6" s="272"/>
      <c r="H6" s="272"/>
      <c r="I6" s="272"/>
      <c r="J6" s="272"/>
      <c r="K6" s="273"/>
      <c r="L6" s="300"/>
      <c r="M6" s="284"/>
      <c r="N6" s="284"/>
      <c r="O6" s="284"/>
      <c r="P6" s="284"/>
      <c r="Q6" s="284"/>
      <c r="R6" s="284"/>
      <c r="S6" s="273" t="s">
        <v>33</v>
      </c>
      <c r="T6" s="285"/>
      <c r="U6" s="284"/>
      <c r="V6" s="284"/>
      <c r="W6" s="284"/>
      <c r="X6" s="272" t="s">
        <v>34</v>
      </c>
      <c r="Y6" s="272"/>
      <c r="Z6" s="284"/>
      <c r="AA6" s="284"/>
      <c r="AB6" s="284"/>
      <c r="AC6" s="273" t="s">
        <v>35</v>
      </c>
      <c r="AD6" s="277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9"/>
    </row>
    <row r="7" spans="1:47" ht="7.5" customHeight="1" thickBot="1" x14ac:dyDescent="0.5">
      <c r="A7" s="89"/>
      <c r="D7" s="9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1"/>
    </row>
    <row r="8" spans="1:47" ht="20.100000000000001" customHeight="1" thickBot="1" x14ac:dyDescent="0.5">
      <c r="A8" s="89"/>
      <c r="D8" s="90"/>
      <c r="E8" s="271" t="s">
        <v>37</v>
      </c>
      <c r="F8" s="272"/>
      <c r="G8" s="272"/>
      <c r="H8" s="272"/>
      <c r="I8" s="272"/>
      <c r="J8" s="272"/>
      <c r="K8" s="273"/>
      <c r="L8" s="289"/>
      <c r="M8" s="289"/>
      <c r="N8" s="289"/>
      <c r="O8" s="289"/>
      <c r="P8" s="289"/>
      <c r="Q8" s="289"/>
      <c r="R8" s="289"/>
      <c r="S8" s="289"/>
      <c r="T8" s="289"/>
      <c r="U8" s="290"/>
      <c r="V8" s="100"/>
      <c r="W8" s="100"/>
      <c r="X8" s="100"/>
      <c r="Y8" s="100"/>
      <c r="Z8" s="100"/>
      <c r="AA8" s="271" t="s">
        <v>8</v>
      </c>
      <c r="AB8" s="272"/>
      <c r="AC8" s="272"/>
      <c r="AD8" s="272"/>
      <c r="AE8" s="272"/>
      <c r="AF8" s="272"/>
      <c r="AG8" s="273"/>
      <c r="AH8" s="289"/>
      <c r="AI8" s="289"/>
      <c r="AJ8" s="289"/>
      <c r="AK8" s="289"/>
      <c r="AL8" s="289"/>
      <c r="AM8" s="289"/>
      <c r="AN8" s="289"/>
      <c r="AO8" s="289"/>
      <c r="AP8" s="289"/>
      <c r="AQ8" s="290"/>
      <c r="AR8" s="100"/>
      <c r="AS8" s="100"/>
      <c r="AT8" s="101"/>
    </row>
    <row r="9" spans="1:47" ht="7.5" customHeight="1" thickBot="1" x14ac:dyDescent="0.5">
      <c r="A9" s="89"/>
      <c r="D9" s="9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1"/>
    </row>
    <row r="10" spans="1:47" ht="20.100000000000001" customHeight="1" thickBot="1" x14ac:dyDescent="0.5">
      <c r="A10" s="89"/>
      <c r="D10" s="90"/>
      <c r="E10" s="271" t="s">
        <v>9</v>
      </c>
      <c r="F10" s="272"/>
      <c r="G10" s="272"/>
      <c r="H10" s="272"/>
      <c r="I10" s="272"/>
      <c r="J10" s="272"/>
      <c r="K10" s="273"/>
      <c r="L10" s="300"/>
      <c r="M10" s="284"/>
      <c r="N10" s="284"/>
      <c r="O10" s="284"/>
      <c r="P10" s="284"/>
      <c r="Q10" s="284"/>
      <c r="R10" s="284"/>
      <c r="S10" s="273" t="s">
        <v>33</v>
      </c>
      <c r="T10" s="285"/>
      <c r="U10" s="284"/>
      <c r="V10" s="284"/>
      <c r="W10" s="284"/>
      <c r="X10" s="272" t="s">
        <v>34</v>
      </c>
      <c r="Y10" s="272"/>
      <c r="Z10" s="284"/>
      <c r="AA10" s="284"/>
      <c r="AB10" s="284"/>
      <c r="AC10" s="273" t="s">
        <v>35</v>
      </c>
      <c r="AD10" s="285"/>
      <c r="AE10" s="286"/>
      <c r="AF10" s="286"/>
      <c r="AG10" s="286"/>
      <c r="AH10" s="287" t="s">
        <v>52</v>
      </c>
      <c r="AI10" s="288"/>
      <c r="AJ10" s="286"/>
      <c r="AK10" s="286"/>
      <c r="AL10" s="286"/>
      <c r="AM10" s="287" t="s">
        <v>103</v>
      </c>
      <c r="AN10" s="288"/>
      <c r="AO10" s="298" t="s">
        <v>104</v>
      </c>
      <c r="AP10" s="298"/>
      <c r="AQ10" s="299"/>
      <c r="AR10" s="100"/>
      <c r="AS10" s="90"/>
      <c r="AT10" s="89"/>
    </row>
    <row r="11" spans="1:47" ht="20.100000000000001" customHeight="1" thickBot="1" x14ac:dyDescent="0.5">
      <c r="A11" s="89"/>
      <c r="D11" s="9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281"/>
      <c r="AF11" s="282"/>
      <c r="AG11" s="282"/>
      <c r="AH11" s="241" t="s">
        <v>52</v>
      </c>
      <c r="AI11" s="242"/>
      <c r="AJ11" s="282"/>
      <c r="AK11" s="282"/>
      <c r="AL11" s="282"/>
      <c r="AM11" s="241" t="s">
        <v>103</v>
      </c>
      <c r="AN11" s="242"/>
      <c r="AO11" s="244" t="s">
        <v>105</v>
      </c>
      <c r="AP11" s="244"/>
      <c r="AQ11" s="283"/>
      <c r="AR11" s="100"/>
      <c r="AS11" s="90"/>
      <c r="AT11" s="89"/>
    </row>
    <row r="12" spans="1:47" ht="7.5" customHeight="1" thickBot="1" x14ac:dyDescent="0.5">
      <c r="A12" s="89"/>
      <c r="D12" s="9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1"/>
    </row>
    <row r="13" spans="1:47" ht="20.100000000000001" customHeight="1" thickBot="1" x14ac:dyDescent="0.5">
      <c r="A13" s="89"/>
      <c r="D13" s="90"/>
      <c r="E13" s="271" t="s">
        <v>106</v>
      </c>
      <c r="F13" s="272"/>
      <c r="G13" s="272"/>
      <c r="H13" s="272"/>
      <c r="I13" s="272"/>
      <c r="J13" s="272"/>
      <c r="K13" s="273"/>
      <c r="L13" s="268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70"/>
      <c r="AC13" s="100"/>
      <c r="AD13" s="100"/>
      <c r="AE13" s="271" t="s">
        <v>55</v>
      </c>
      <c r="AF13" s="272"/>
      <c r="AG13" s="272"/>
      <c r="AH13" s="272"/>
      <c r="AI13" s="272"/>
      <c r="AJ13" s="272"/>
      <c r="AK13" s="273"/>
      <c r="AL13" s="274"/>
      <c r="AM13" s="275"/>
      <c r="AN13" s="275"/>
      <c r="AO13" s="276"/>
      <c r="AP13" s="273" t="s">
        <v>56</v>
      </c>
      <c r="AQ13" s="277"/>
      <c r="AR13" s="100"/>
      <c r="AS13" s="97"/>
      <c r="AT13" s="101"/>
    </row>
    <row r="14" spans="1:47" ht="7.5" customHeight="1" thickBot="1" x14ac:dyDescent="0.5">
      <c r="A14" s="89"/>
      <c r="D14" s="9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1"/>
    </row>
    <row r="15" spans="1:47" ht="20.100000000000001" customHeight="1" thickBot="1" x14ac:dyDescent="0.5">
      <c r="A15" s="89"/>
      <c r="D15" s="90"/>
      <c r="E15" s="271" t="s">
        <v>28</v>
      </c>
      <c r="F15" s="272"/>
      <c r="G15" s="272"/>
      <c r="H15" s="272"/>
      <c r="I15" s="272"/>
      <c r="J15" s="272"/>
      <c r="K15" s="273"/>
      <c r="L15" s="278"/>
      <c r="M15" s="279"/>
      <c r="N15" s="279"/>
      <c r="O15" s="280"/>
      <c r="Q15" s="271" t="s">
        <v>22</v>
      </c>
      <c r="R15" s="272"/>
      <c r="S15" s="272"/>
      <c r="T15" s="272"/>
      <c r="U15" s="273"/>
      <c r="V15" s="263"/>
      <c r="W15" s="263"/>
      <c r="X15" s="263"/>
      <c r="Y15" s="263"/>
      <c r="Z15" s="264" t="s">
        <v>107</v>
      </c>
      <c r="AA15" s="265"/>
      <c r="AB15" s="265"/>
      <c r="AC15" s="265"/>
      <c r="AD15" s="266"/>
      <c r="AE15" s="263"/>
      <c r="AF15" s="263"/>
      <c r="AG15" s="263"/>
      <c r="AH15" s="263"/>
      <c r="AI15" s="264" t="s">
        <v>60</v>
      </c>
      <c r="AJ15" s="265"/>
      <c r="AK15" s="265"/>
      <c r="AL15" s="265"/>
      <c r="AM15" s="266"/>
      <c r="AN15" s="263"/>
      <c r="AO15" s="263"/>
      <c r="AP15" s="263"/>
      <c r="AQ15" s="267"/>
      <c r="AR15" s="100"/>
      <c r="AS15" s="97"/>
      <c r="AT15" s="101"/>
    </row>
    <row r="16" spans="1:47" ht="7.5" customHeight="1" thickBot="1" x14ac:dyDescent="0.5">
      <c r="A16" s="89"/>
      <c r="D16" s="9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1"/>
    </row>
    <row r="17" spans="1:94" ht="20.100000000000001" customHeight="1" thickBot="1" x14ac:dyDescent="0.5">
      <c r="A17" s="89"/>
      <c r="D17" s="90"/>
      <c r="E17" s="264" t="s">
        <v>108</v>
      </c>
      <c r="F17" s="265"/>
      <c r="G17" s="265"/>
      <c r="H17" s="265"/>
      <c r="I17" s="265"/>
      <c r="J17" s="265"/>
      <c r="K17" s="266"/>
      <c r="L17" s="268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69"/>
      <c r="AQ17" s="270"/>
      <c r="AR17" s="100"/>
      <c r="AS17" s="100"/>
      <c r="AT17" s="101"/>
    </row>
    <row r="18" spans="1:94" ht="7.5" customHeight="1" thickBot="1" x14ac:dyDescent="0.5">
      <c r="A18" s="89"/>
      <c r="D18" s="9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1"/>
    </row>
    <row r="19" spans="1:94" ht="20.100000000000001" customHeight="1" thickBot="1" x14ac:dyDescent="0.5">
      <c r="A19" s="89"/>
      <c r="D19" s="90"/>
      <c r="E19" s="264" t="s">
        <v>109</v>
      </c>
      <c r="F19" s="265"/>
      <c r="G19" s="265"/>
      <c r="H19" s="265"/>
      <c r="I19" s="265"/>
      <c r="J19" s="265"/>
      <c r="K19" s="266"/>
      <c r="L19" s="268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70"/>
      <c r="AR19" s="100"/>
      <c r="AS19" s="100"/>
      <c r="AT19" s="101"/>
    </row>
    <row r="20" spans="1:94" ht="7.5" customHeight="1" thickBot="1" x14ac:dyDescent="0.5">
      <c r="A20" s="89"/>
      <c r="D20" s="9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1"/>
    </row>
    <row r="21" spans="1:94" ht="20.100000000000001" customHeight="1" x14ac:dyDescent="0.45">
      <c r="A21" s="89"/>
      <c r="D21" s="90"/>
      <c r="E21" s="247" t="s">
        <v>42</v>
      </c>
      <c r="F21" s="248"/>
      <c r="G21" s="253" t="s">
        <v>11</v>
      </c>
      <c r="H21" s="253"/>
      <c r="I21" s="253"/>
      <c r="J21" s="253"/>
      <c r="K21" s="253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5"/>
      <c r="AR21" s="100"/>
      <c r="AS21" s="100"/>
      <c r="AT21" s="101"/>
    </row>
    <row r="22" spans="1:94" ht="20.100000000000001" customHeight="1" thickBot="1" x14ac:dyDescent="0.5">
      <c r="A22" s="89"/>
      <c r="D22" s="90"/>
      <c r="E22" s="249"/>
      <c r="F22" s="250"/>
      <c r="G22" s="256" t="s">
        <v>12</v>
      </c>
      <c r="H22" s="256"/>
      <c r="I22" s="256"/>
      <c r="J22" s="256"/>
      <c r="K22" s="256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9"/>
      <c r="AR22" s="100"/>
      <c r="AS22" s="100"/>
      <c r="AT22" s="101"/>
    </row>
    <row r="23" spans="1:94" ht="20.100000000000001" customHeight="1" x14ac:dyDescent="0.45">
      <c r="A23" s="89"/>
      <c r="D23" s="90"/>
      <c r="E23" s="249"/>
      <c r="F23" s="250"/>
      <c r="G23" s="256" t="s">
        <v>13</v>
      </c>
      <c r="H23" s="256"/>
      <c r="I23" s="256"/>
      <c r="J23" s="256"/>
      <c r="K23" s="256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60"/>
      <c r="AB23" s="102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0"/>
      <c r="AS23" s="100"/>
      <c r="AT23" s="101"/>
    </row>
    <row r="24" spans="1:94" ht="20.100000000000001" customHeight="1" x14ac:dyDescent="0.45">
      <c r="A24" s="89"/>
      <c r="D24" s="90"/>
      <c r="E24" s="249"/>
      <c r="F24" s="250"/>
      <c r="G24" s="256" t="s">
        <v>14</v>
      </c>
      <c r="H24" s="256"/>
      <c r="I24" s="256"/>
      <c r="J24" s="256"/>
      <c r="K24" s="256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60"/>
      <c r="AB24" s="104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1"/>
    </row>
    <row r="25" spans="1:94" ht="20.100000000000001" customHeight="1" thickBot="1" x14ac:dyDescent="0.5">
      <c r="A25" s="89"/>
      <c r="D25" s="90"/>
      <c r="E25" s="251"/>
      <c r="F25" s="252"/>
      <c r="G25" s="261" t="s">
        <v>15</v>
      </c>
      <c r="H25" s="261"/>
      <c r="I25" s="261"/>
      <c r="J25" s="261"/>
      <c r="K25" s="262"/>
      <c r="L25" s="238"/>
      <c r="M25" s="239"/>
      <c r="N25" s="239"/>
      <c r="O25" s="240"/>
      <c r="P25" s="241" t="s">
        <v>110</v>
      </c>
      <c r="Q25" s="242"/>
      <c r="R25" s="243"/>
      <c r="S25" s="243"/>
      <c r="T25" s="243"/>
      <c r="U25" s="243"/>
      <c r="V25" s="244" t="s">
        <v>110</v>
      </c>
      <c r="W25" s="244"/>
      <c r="X25" s="238"/>
      <c r="Y25" s="239"/>
      <c r="Z25" s="239"/>
      <c r="AA25" s="245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1"/>
    </row>
    <row r="26" spans="1:94" ht="7.5" customHeight="1" x14ac:dyDescent="0.45">
      <c r="A26" s="89"/>
      <c r="D26" s="9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5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1"/>
    </row>
    <row r="27" spans="1:94" ht="20.25" customHeight="1" x14ac:dyDescent="0.45">
      <c r="A27" s="246" t="s">
        <v>111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</row>
    <row r="28" spans="1:94" ht="12" customHeight="1" x14ac:dyDescent="0.45">
      <c r="A28" s="234" t="s">
        <v>142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</row>
    <row r="29" spans="1:94" x14ac:dyDescent="0.45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</row>
    <row r="30" spans="1:94" x14ac:dyDescent="0.45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</row>
    <row r="31" spans="1:94" x14ac:dyDescent="0.45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</row>
    <row r="32" spans="1:94" x14ac:dyDescent="0.45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</row>
    <row r="33" spans="1:94" x14ac:dyDescent="0.4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</row>
    <row r="34" spans="1:94" x14ac:dyDescent="0.4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</row>
    <row r="35" spans="1:94" ht="20.100000000000001" customHeight="1" x14ac:dyDescent="0.45">
      <c r="B35" s="1" t="s">
        <v>80</v>
      </c>
    </row>
    <row r="36" spans="1:94" ht="20.100000000000001" customHeight="1" x14ac:dyDescent="0.45"/>
    <row r="37" spans="1:94" ht="20.100000000000001" customHeight="1" x14ac:dyDescent="0.45"/>
    <row r="38" spans="1:94" ht="20.100000000000001" customHeight="1" x14ac:dyDescent="0.45">
      <c r="J38" s="235" t="s">
        <v>77</v>
      </c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Y38" s="236" t="s">
        <v>79</v>
      </c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</row>
    <row r="39" spans="1:94" ht="20.100000000000001" customHeight="1" x14ac:dyDescent="0.45">
      <c r="J39" s="235" t="s">
        <v>78</v>
      </c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110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</row>
    <row r="40" spans="1:94" ht="20.100000000000001" customHeight="1" x14ac:dyDescent="0.45"/>
    <row r="41" spans="1:94" ht="20.100000000000001" customHeight="1" x14ac:dyDescent="0.45"/>
    <row r="42" spans="1:94" ht="20.100000000000001" customHeight="1" x14ac:dyDescent="0.45">
      <c r="V42" s="161" t="s">
        <v>43</v>
      </c>
      <c r="W42" s="161"/>
      <c r="X42" s="161"/>
      <c r="Y42" s="161"/>
      <c r="Z42" s="161"/>
      <c r="AA42" s="161" t="s">
        <v>44</v>
      </c>
      <c r="AB42" s="161"/>
      <c r="AC42" s="161"/>
      <c r="AD42" s="161"/>
      <c r="AE42" s="161"/>
      <c r="AF42" s="161" t="s">
        <v>45</v>
      </c>
      <c r="AG42" s="161"/>
      <c r="AH42" s="161"/>
      <c r="AI42" s="161"/>
      <c r="AJ42" s="161"/>
      <c r="AK42" s="237" t="s">
        <v>46</v>
      </c>
      <c r="AL42" s="237"/>
      <c r="AM42" s="237"/>
      <c r="AN42" s="237"/>
      <c r="AO42" s="237"/>
      <c r="AP42" s="161" t="s">
        <v>47</v>
      </c>
      <c r="AQ42" s="161"/>
      <c r="AR42" s="161"/>
      <c r="AS42" s="161"/>
      <c r="AT42" s="161"/>
    </row>
    <row r="43" spans="1:94" ht="20.100000000000001" customHeight="1" x14ac:dyDescent="0.45">
      <c r="B43" s="153"/>
      <c r="C43" s="153"/>
      <c r="D43" s="153"/>
      <c r="E43" s="153"/>
      <c r="F43" s="233">
        <f>L6</f>
        <v>0</v>
      </c>
      <c r="G43" s="208"/>
      <c r="H43" s="208"/>
      <c r="I43" s="153" t="s">
        <v>33</v>
      </c>
      <c r="J43" s="153"/>
      <c r="K43" s="208">
        <f>U6</f>
        <v>0</v>
      </c>
      <c r="L43" s="208"/>
      <c r="M43" s="208"/>
      <c r="N43" s="153" t="s">
        <v>34</v>
      </c>
      <c r="O43" s="153"/>
      <c r="P43" s="208">
        <f>Z6</f>
        <v>0</v>
      </c>
      <c r="Q43" s="208"/>
      <c r="R43" s="208"/>
      <c r="S43" s="153" t="s">
        <v>35</v>
      </c>
      <c r="T43" s="153"/>
      <c r="U43" s="111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</row>
    <row r="44" spans="1:94" ht="20.100000000000001" customHeight="1" thickBot="1" x14ac:dyDescent="0.5">
      <c r="B44" s="231" t="s">
        <v>36</v>
      </c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2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</row>
    <row r="45" spans="1:94" ht="20.100000000000001" customHeight="1" x14ac:dyDescent="0.45">
      <c r="B45" s="209" t="s">
        <v>37</v>
      </c>
      <c r="C45" s="210"/>
      <c r="D45" s="210"/>
      <c r="E45" s="210"/>
      <c r="F45" s="210"/>
      <c r="G45" s="210"/>
      <c r="H45" s="210"/>
      <c r="I45" s="210"/>
      <c r="J45" s="211"/>
      <c r="K45" s="213">
        <f>L8</f>
        <v>0</v>
      </c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5"/>
    </row>
    <row r="46" spans="1:94" ht="20.100000000000001" customHeight="1" x14ac:dyDescent="0.45">
      <c r="B46" s="212"/>
      <c r="C46" s="198"/>
      <c r="D46" s="198"/>
      <c r="E46" s="198"/>
      <c r="F46" s="198"/>
      <c r="G46" s="198"/>
      <c r="H46" s="198"/>
      <c r="I46" s="198"/>
      <c r="J46" s="206"/>
      <c r="K46" s="216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17"/>
    </row>
    <row r="47" spans="1:94" ht="20.100000000000001" customHeight="1" x14ac:dyDescent="0.45">
      <c r="B47" s="218" t="s">
        <v>8</v>
      </c>
      <c r="C47" s="165"/>
      <c r="D47" s="165"/>
      <c r="E47" s="165"/>
      <c r="F47" s="165"/>
      <c r="G47" s="165"/>
      <c r="H47" s="165"/>
      <c r="I47" s="165"/>
      <c r="J47" s="202"/>
      <c r="K47" s="220">
        <f>AH8</f>
        <v>0</v>
      </c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2"/>
    </row>
    <row r="48" spans="1:94" ht="20.100000000000001" customHeight="1" x14ac:dyDescent="0.45">
      <c r="B48" s="219"/>
      <c r="C48" s="169"/>
      <c r="D48" s="169"/>
      <c r="E48" s="169"/>
      <c r="F48" s="169"/>
      <c r="G48" s="169"/>
      <c r="H48" s="169"/>
      <c r="I48" s="169"/>
      <c r="J48" s="204"/>
      <c r="K48" s="223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5"/>
    </row>
    <row r="49" spans="2:46" ht="20.100000000000001" customHeight="1" x14ac:dyDescent="0.45">
      <c r="B49" s="212"/>
      <c r="C49" s="198"/>
      <c r="D49" s="198"/>
      <c r="E49" s="198"/>
      <c r="F49" s="198"/>
      <c r="G49" s="198"/>
      <c r="H49" s="198"/>
      <c r="I49" s="198"/>
      <c r="J49" s="206"/>
      <c r="K49" s="223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00"/>
      <c r="AE49" s="200"/>
      <c r="AF49" s="200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17"/>
    </row>
    <row r="50" spans="2:46" ht="20.100000000000001" customHeight="1" x14ac:dyDescent="0.45">
      <c r="B50" s="176" t="s">
        <v>9</v>
      </c>
      <c r="C50" s="161"/>
      <c r="D50" s="161"/>
      <c r="E50" s="161"/>
      <c r="F50" s="161"/>
      <c r="G50" s="161"/>
      <c r="H50" s="161"/>
      <c r="I50" s="161"/>
      <c r="J50" s="226"/>
      <c r="K50" s="112"/>
      <c r="L50" s="190"/>
      <c r="M50" s="190"/>
      <c r="N50" s="190"/>
      <c r="O50" s="190"/>
      <c r="P50" s="227">
        <f>L10</f>
        <v>0</v>
      </c>
      <c r="Q50" s="228"/>
      <c r="R50" s="228"/>
      <c r="S50" s="190" t="s">
        <v>33</v>
      </c>
      <c r="T50" s="190"/>
      <c r="U50" s="228">
        <f>U10</f>
        <v>0</v>
      </c>
      <c r="V50" s="228"/>
      <c r="W50" s="228"/>
      <c r="X50" s="190" t="s">
        <v>34</v>
      </c>
      <c r="Y50" s="190"/>
      <c r="Z50" s="228">
        <f>Z10</f>
        <v>0</v>
      </c>
      <c r="AA50" s="228"/>
      <c r="AB50" s="228"/>
      <c r="AC50" s="190" t="s">
        <v>35</v>
      </c>
      <c r="AD50" s="190"/>
      <c r="AE50" s="113"/>
      <c r="AF50" s="113"/>
      <c r="AG50" s="228">
        <f>AE10</f>
        <v>0</v>
      </c>
      <c r="AH50" s="228"/>
      <c r="AI50" s="228"/>
      <c r="AJ50" s="190" t="s">
        <v>52</v>
      </c>
      <c r="AK50" s="190"/>
      <c r="AL50" s="228">
        <f>AJ10</f>
        <v>0</v>
      </c>
      <c r="AM50" s="228"/>
      <c r="AN50" s="228"/>
      <c r="AO50" s="190" t="s">
        <v>103</v>
      </c>
      <c r="AP50" s="190"/>
      <c r="AQ50" s="190" t="s">
        <v>104</v>
      </c>
      <c r="AR50" s="190"/>
      <c r="AS50" s="190"/>
      <c r="AT50" s="114"/>
    </row>
    <row r="51" spans="2:46" ht="20.100000000000001" customHeight="1" x14ac:dyDescent="0.45">
      <c r="B51" s="176"/>
      <c r="C51" s="161"/>
      <c r="D51" s="161"/>
      <c r="E51" s="161"/>
      <c r="F51" s="161"/>
      <c r="G51" s="161"/>
      <c r="H51" s="161"/>
      <c r="I51" s="161"/>
      <c r="J51" s="161"/>
      <c r="K51" s="115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7"/>
      <c r="AB51" s="117"/>
      <c r="AC51" s="118"/>
      <c r="AD51" s="118"/>
      <c r="AE51" s="118"/>
      <c r="AF51" s="118"/>
      <c r="AG51" s="229">
        <f>AE11</f>
        <v>0</v>
      </c>
      <c r="AH51" s="229"/>
      <c r="AI51" s="229"/>
      <c r="AJ51" s="154" t="s">
        <v>52</v>
      </c>
      <c r="AK51" s="154"/>
      <c r="AL51" s="229">
        <f>AJ11</f>
        <v>0</v>
      </c>
      <c r="AM51" s="229"/>
      <c r="AN51" s="229"/>
      <c r="AO51" s="154" t="s">
        <v>103</v>
      </c>
      <c r="AP51" s="154"/>
      <c r="AQ51" s="154" t="s">
        <v>105</v>
      </c>
      <c r="AR51" s="154"/>
      <c r="AS51" s="154"/>
      <c r="AT51" s="119"/>
    </row>
    <row r="52" spans="2:46" ht="20.100000000000001" customHeight="1" x14ac:dyDescent="0.45">
      <c r="B52" s="160" t="s">
        <v>39</v>
      </c>
      <c r="C52" s="161"/>
      <c r="D52" s="161"/>
      <c r="E52" s="161"/>
      <c r="F52" s="161"/>
      <c r="G52" s="161"/>
      <c r="H52" s="161"/>
      <c r="I52" s="161"/>
      <c r="J52" s="161"/>
      <c r="K52" s="170">
        <f>L13</f>
        <v>0</v>
      </c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1"/>
    </row>
    <row r="53" spans="2:46" ht="20.100000000000001" customHeight="1" x14ac:dyDescent="0.45">
      <c r="B53" s="176"/>
      <c r="C53" s="161"/>
      <c r="D53" s="161"/>
      <c r="E53" s="161"/>
      <c r="F53" s="161"/>
      <c r="G53" s="161"/>
      <c r="H53" s="161"/>
      <c r="I53" s="161"/>
      <c r="J53" s="161"/>
      <c r="AF53" s="154" t="s">
        <v>55</v>
      </c>
      <c r="AG53" s="154"/>
      <c r="AH53" s="154"/>
      <c r="AI53" s="154"/>
      <c r="AJ53" s="154"/>
      <c r="AK53" s="154"/>
      <c r="AL53" s="200">
        <f>AL13</f>
        <v>0</v>
      </c>
      <c r="AM53" s="200"/>
      <c r="AN53" s="200"/>
      <c r="AO53" s="200"/>
      <c r="AP53" s="200"/>
      <c r="AQ53" s="200"/>
      <c r="AR53" s="154" t="s">
        <v>56</v>
      </c>
      <c r="AS53" s="154"/>
      <c r="AT53" s="195"/>
    </row>
    <row r="54" spans="2:46" ht="20.100000000000001" customHeight="1" x14ac:dyDescent="0.45">
      <c r="B54" s="201" t="s">
        <v>28</v>
      </c>
      <c r="C54" s="165"/>
      <c r="D54" s="165"/>
      <c r="E54" s="165"/>
      <c r="F54" s="165"/>
      <c r="G54" s="165"/>
      <c r="H54" s="165"/>
      <c r="I54" s="165"/>
      <c r="J54" s="202"/>
      <c r="K54" s="84"/>
      <c r="L54" s="41"/>
      <c r="M54" s="41"/>
      <c r="N54" s="41"/>
      <c r="O54" s="41"/>
      <c r="P54" s="41"/>
      <c r="Q54" s="41"/>
      <c r="R54" s="41"/>
      <c r="S54" s="41"/>
      <c r="T54" s="165" t="s">
        <v>22</v>
      </c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207">
        <f>V15</f>
        <v>0</v>
      </c>
      <c r="AG54" s="207"/>
      <c r="AH54" s="207"/>
      <c r="AI54" s="207"/>
      <c r="AJ54" s="207"/>
      <c r="AK54" s="207"/>
      <c r="AL54" s="207"/>
      <c r="AM54" s="207"/>
      <c r="AN54" s="41" t="s">
        <v>62</v>
      </c>
      <c r="AO54" s="41"/>
      <c r="AT54" s="114"/>
    </row>
    <row r="55" spans="2:46" ht="20.100000000000001" customHeight="1" x14ac:dyDescent="0.45">
      <c r="B55" s="203"/>
      <c r="C55" s="169"/>
      <c r="D55" s="169"/>
      <c r="E55" s="169"/>
      <c r="F55" s="169"/>
      <c r="G55" s="169"/>
      <c r="H55" s="169"/>
      <c r="I55" s="169"/>
      <c r="J55" s="204"/>
      <c r="K55" s="85"/>
      <c r="L55" s="208">
        <f>L15</f>
        <v>0</v>
      </c>
      <c r="M55" s="208"/>
      <c r="N55" s="208"/>
      <c r="O55" s="208"/>
      <c r="P55" s="208"/>
      <c r="Q55" s="208"/>
      <c r="R55" s="208"/>
      <c r="S55" s="208"/>
      <c r="T55" s="169" t="s">
        <v>23</v>
      </c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97">
        <f>AE15</f>
        <v>0</v>
      </c>
      <c r="AG55" s="197"/>
      <c r="AH55" s="197"/>
      <c r="AI55" s="197"/>
      <c r="AJ55" s="197"/>
      <c r="AK55" s="197"/>
      <c r="AL55" s="197"/>
      <c r="AM55" s="197"/>
      <c r="AN55" s="1" t="s">
        <v>62</v>
      </c>
      <c r="AQ55" s="1" t="s">
        <v>63</v>
      </c>
      <c r="AR55" s="1" t="s">
        <v>64</v>
      </c>
      <c r="AS55" s="1" t="s">
        <v>65</v>
      </c>
      <c r="AT55" s="120"/>
    </row>
    <row r="56" spans="2:46" ht="20.100000000000001" customHeight="1" x14ac:dyDescent="0.45">
      <c r="B56" s="203"/>
      <c r="C56" s="169"/>
      <c r="D56" s="169"/>
      <c r="E56" s="169"/>
      <c r="F56" s="169"/>
      <c r="G56" s="169"/>
      <c r="H56" s="169"/>
      <c r="I56" s="169"/>
      <c r="J56" s="204"/>
      <c r="K56" s="85"/>
      <c r="T56" s="198" t="s">
        <v>60</v>
      </c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9">
        <f>AN15</f>
        <v>0</v>
      </c>
      <c r="AG56" s="199"/>
      <c r="AH56" s="199"/>
      <c r="AI56" s="199"/>
      <c r="AJ56" s="199"/>
      <c r="AK56" s="199"/>
      <c r="AL56" s="199"/>
      <c r="AM56" s="199"/>
      <c r="AN56" s="81" t="s">
        <v>62</v>
      </c>
      <c r="AO56" s="81"/>
      <c r="AQ56" s="155"/>
      <c r="AR56" s="155"/>
      <c r="AS56" s="1" t="s">
        <v>66</v>
      </c>
      <c r="AT56" s="120"/>
    </row>
    <row r="57" spans="2:46" ht="20.100000000000001" customHeight="1" x14ac:dyDescent="0.45">
      <c r="B57" s="205"/>
      <c r="C57" s="198"/>
      <c r="D57" s="198"/>
      <c r="E57" s="198"/>
      <c r="F57" s="198"/>
      <c r="G57" s="198"/>
      <c r="H57" s="198"/>
      <c r="I57" s="198"/>
      <c r="J57" s="206"/>
      <c r="K57" s="86"/>
      <c r="L57" s="81"/>
      <c r="M57" s="81"/>
      <c r="N57" s="81"/>
      <c r="O57" s="81"/>
      <c r="P57" s="81"/>
      <c r="Q57" s="81"/>
      <c r="R57" s="81"/>
      <c r="S57" s="81"/>
      <c r="T57" s="154" t="s">
        <v>61</v>
      </c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97">
        <f>SUM(AF54:AM56)</f>
        <v>0</v>
      </c>
      <c r="AG57" s="197"/>
      <c r="AH57" s="197"/>
      <c r="AI57" s="197"/>
      <c r="AJ57" s="197"/>
      <c r="AK57" s="197"/>
      <c r="AL57" s="197"/>
      <c r="AM57" s="197"/>
      <c r="AN57" s="81" t="s">
        <v>62</v>
      </c>
      <c r="AO57" s="81"/>
      <c r="AP57" s="81"/>
      <c r="AQ57" s="81"/>
      <c r="AR57" s="81"/>
      <c r="AS57" s="81"/>
      <c r="AT57" s="119"/>
    </row>
    <row r="58" spans="2:46" ht="20.100000000000001" customHeight="1" x14ac:dyDescent="0.45">
      <c r="B58" s="160" t="s">
        <v>40</v>
      </c>
      <c r="C58" s="161"/>
      <c r="D58" s="161"/>
      <c r="E58" s="161"/>
      <c r="F58" s="161"/>
      <c r="G58" s="161"/>
      <c r="H58" s="161"/>
      <c r="I58" s="161"/>
      <c r="J58" s="161"/>
      <c r="K58" s="174">
        <f>L17</f>
        <v>0</v>
      </c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5"/>
    </row>
    <row r="59" spans="2:46" ht="20.100000000000001" customHeight="1" x14ac:dyDescent="0.45">
      <c r="B59" s="176"/>
      <c r="C59" s="161"/>
      <c r="D59" s="161"/>
      <c r="E59" s="161"/>
      <c r="F59" s="161"/>
      <c r="G59" s="161"/>
      <c r="H59" s="161"/>
      <c r="I59" s="161"/>
      <c r="J59" s="161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5"/>
    </row>
    <row r="60" spans="2:46" ht="20.100000000000001" customHeight="1" x14ac:dyDescent="0.45">
      <c r="B60" s="160" t="s">
        <v>41</v>
      </c>
      <c r="C60" s="161"/>
      <c r="D60" s="161"/>
      <c r="E60" s="161"/>
      <c r="F60" s="161"/>
      <c r="G60" s="161"/>
      <c r="H60" s="161"/>
      <c r="I60" s="161"/>
      <c r="J60" s="161"/>
      <c r="K60" s="177">
        <f>L19</f>
        <v>0</v>
      </c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9"/>
      <c r="AI60" s="183" t="s">
        <v>70</v>
      </c>
      <c r="AJ60" s="184"/>
      <c r="AK60" s="189"/>
      <c r="AL60" s="190"/>
      <c r="AM60" s="190"/>
      <c r="AN60" s="190"/>
      <c r="AO60" s="190"/>
      <c r="AP60" s="190"/>
      <c r="AQ60" s="190"/>
      <c r="AR60" s="190"/>
      <c r="AS60" s="190"/>
      <c r="AT60" s="191"/>
    </row>
    <row r="61" spans="2:46" ht="20.100000000000001" customHeight="1" x14ac:dyDescent="0.45">
      <c r="B61" s="160"/>
      <c r="C61" s="161"/>
      <c r="D61" s="161"/>
      <c r="E61" s="161"/>
      <c r="F61" s="161"/>
      <c r="G61" s="161"/>
      <c r="H61" s="161"/>
      <c r="I61" s="161"/>
      <c r="J61" s="161"/>
      <c r="K61" s="180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2"/>
      <c r="AI61" s="185"/>
      <c r="AJ61" s="186"/>
      <c r="AK61" s="192"/>
      <c r="AL61" s="153"/>
      <c r="AM61" s="153"/>
      <c r="AN61" s="153"/>
      <c r="AO61" s="153"/>
      <c r="AP61" s="153"/>
      <c r="AQ61" s="153"/>
      <c r="AR61" s="153"/>
      <c r="AS61" s="153"/>
      <c r="AT61" s="193"/>
    </row>
    <row r="62" spans="2:46" ht="20.100000000000001" customHeight="1" x14ac:dyDescent="0.45">
      <c r="B62" s="160"/>
      <c r="C62" s="161"/>
      <c r="D62" s="161"/>
      <c r="E62" s="161"/>
      <c r="F62" s="161"/>
      <c r="G62" s="161"/>
      <c r="H62" s="161"/>
      <c r="I62" s="161"/>
      <c r="J62" s="161"/>
      <c r="K62" s="180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2"/>
      <c r="AI62" s="185"/>
      <c r="AJ62" s="186"/>
      <c r="AK62" s="192"/>
      <c r="AL62" s="153"/>
      <c r="AM62" s="153"/>
      <c r="AN62" s="153"/>
      <c r="AO62" s="153"/>
      <c r="AP62" s="153"/>
      <c r="AQ62" s="153"/>
      <c r="AR62" s="153"/>
      <c r="AS62" s="153"/>
      <c r="AT62" s="193"/>
    </row>
    <row r="63" spans="2:46" ht="20.100000000000001" customHeight="1" x14ac:dyDescent="0.45">
      <c r="B63" s="176"/>
      <c r="C63" s="161"/>
      <c r="D63" s="161"/>
      <c r="E63" s="161"/>
      <c r="F63" s="161"/>
      <c r="G63" s="161"/>
      <c r="H63" s="161"/>
      <c r="I63" s="161"/>
      <c r="J63" s="161"/>
      <c r="K63" s="194" t="s">
        <v>112</v>
      </c>
      <c r="L63" s="154"/>
      <c r="M63" s="154"/>
      <c r="N63" s="154"/>
      <c r="O63" s="154"/>
      <c r="P63" s="154"/>
      <c r="Q63" s="154"/>
      <c r="R63" s="154"/>
      <c r="S63" s="81" t="s">
        <v>113</v>
      </c>
      <c r="T63" s="196"/>
      <c r="U63" s="196"/>
      <c r="V63" s="196"/>
      <c r="W63" s="196"/>
      <c r="X63" s="196"/>
      <c r="Y63" s="196"/>
      <c r="Z63" s="121" t="s">
        <v>68</v>
      </c>
      <c r="AA63" s="196"/>
      <c r="AB63" s="196"/>
      <c r="AC63" s="196"/>
      <c r="AD63" s="196"/>
      <c r="AE63" s="196"/>
      <c r="AF63" s="196"/>
      <c r="AG63" s="81" t="s">
        <v>114</v>
      </c>
      <c r="AH63" s="81"/>
      <c r="AI63" s="187"/>
      <c r="AJ63" s="188"/>
      <c r="AK63" s="194"/>
      <c r="AL63" s="154"/>
      <c r="AM63" s="154"/>
      <c r="AN63" s="154"/>
      <c r="AO63" s="154"/>
      <c r="AP63" s="154"/>
      <c r="AQ63" s="154"/>
      <c r="AR63" s="154"/>
      <c r="AS63" s="154"/>
      <c r="AT63" s="195"/>
    </row>
    <row r="64" spans="2:46" ht="20.100000000000001" customHeight="1" x14ac:dyDescent="0.45">
      <c r="B64" s="160" t="s">
        <v>42</v>
      </c>
      <c r="C64" s="161"/>
      <c r="D64" s="161"/>
      <c r="E64" s="161"/>
      <c r="F64" s="161"/>
      <c r="G64" s="161"/>
      <c r="H64" s="161"/>
      <c r="I64" s="161"/>
      <c r="J64" s="161"/>
      <c r="K64" s="164" t="s">
        <v>11</v>
      </c>
      <c r="L64" s="165"/>
      <c r="M64" s="165"/>
      <c r="N64" s="165"/>
      <c r="O64" s="165"/>
      <c r="P64" s="165"/>
      <c r="Q64" s="166">
        <f>L21</f>
        <v>0</v>
      </c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7"/>
    </row>
    <row r="65" spans="2:46" ht="20.100000000000001" customHeight="1" x14ac:dyDescent="0.45">
      <c r="B65" s="160"/>
      <c r="C65" s="161"/>
      <c r="D65" s="161"/>
      <c r="E65" s="161"/>
      <c r="F65" s="161"/>
      <c r="G65" s="161"/>
      <c r="H65" s="161"/>
      <c r="I65" s="161"/>
      <c r="J65" s="161"/>
      <c r="K65" s="168" t="s">
        <v>12</v>
      </c>
      <c r="L65" s="169"/>
      <c r="M65" s="169"/>
      <c r="N65" s="169"/>
      <c r="O65" s="169"/>
      <c r="P65" s="169"/>
      <c r="Q65" s="170">
        <f>L22</f>
        <v>0</v>
      </c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1"/>
    </row>
    <row r="66" spans="2:46" ht="20.100000000000001" customHeight="1" x14ac:dyDescent="0.45">
      <c r="B66" s="160"/>
      <c r="C66" s="161"/>
      <c r="D66" s="161"/>
      <c r="E66" s="161"/>
      <c r="F66" s="161"/>
      <c r="G66" s="161"/>
      <c r="H66" s="161"/>
      <c r="I66" s="161"/>
      <c r="J66" s="161"/>
      <c r="K66" s="168" t="s">
        <v>13</v>
      </c>
      <c r="L66" s="169"/>
      <c r="M66" s="169"/>
      <c r="N66" s="169"/>
      <c r="O66" s="169"/>
      <c r="P66" s="169"/>
      <c r="Q66" s="170">
        <f>L23</f>
        <v>0</v>
      </c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1"/>
    </row>
    <row r="67" spans="2:46" ht="20.100000000000001" customHeight="1" thickBot="1" x14ac:dyDescent="0.5">
      <c r="B67" s="162"/>
      <c r="C67" s="163"/>
      <c r="D67" s="163"/>
      <c r="E67" s="163"/>
      <c r="F67" s="163"/>
      <c r="G67" s="163"/>
      <c r="H67" s="163"/>
      <c r="I67" s="163"/>
      <c r="J67" s="163"/>
      <c r="K67" s="172" t="s">
        <v>14</v>
      </c>
      <c r="L67" s="173"/>
      <c r="M67" s="173"/>
      <c r="N67" s="173"/>
      <c r="O67" s="173"/>
      <c r="P67" s="173"/>
      <c r="Q67" s="146">
        <f>L24</f>
        <v>0</v>
      </c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73" t="s">
        <v>15</v>
      </c>
      <c r="AD67" s="173"/>
      <c r="AE67" s="173"/>
      <c r="AF67" s="173"/>
      <c r="AG67" s="173"/>
      <c r="AH67" s="173"/>
      <c r="AI67" s="146" t="str">
        <f>L25&amp;P25&amp;R25&amp;V25&amp;X25</f>
        <v>--</v>
      </c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7"/>
    </row>
    <row r="68" spans="2:46" ht="12.75" customHeight="1" x14ac:dyDescent="0.45">
      <c r="AD68" s="85" t="s">
        <v>98</v>
      </c>
      <c r="AT68" s="58"/>
    </row>
    <row r="69" spans="2:46" ht="12.75" customHeight="1" x14ac:dyDescent="0.45">
      <c r="B69" s="148" t="s">
        <v>73</v>
      </c>
      <c r="C69" s="148"/>
      <c r="D69" s="148"/>
      <c r="E69" s="148"/>
      <c r="F69" s="148"/>
      <c r="G69" s="148"/>
      <c r="H69" s="148"/>
      <c r="I69" s="148" t="s">
        <v>74</v>
      </c>
      <c r="J69" s="148"/>
      <c r="K69" s="148"/>
      <c r="L69" s="148"/>
      <c r="M69" s="148"/>
      <c r="N69" s="148"/>
      <c r="O69" s="148"/>
      <c r="P69" s="148" t="s">
        <v>75</v>
      </c>
      <c r="Q69" s="148"/>
      <c r="R69" s="148"/>
      <c r="S69" s="148"/>
      <c r="T69" s="148"/>
      <c r="U69" s="148"/>
      <c r="V69" s="148"/>
      <c r="AD69" s="149" t="s">
        <v>126</v>
      </c>
      <c r="AE69" s="150"/>
      <c r="AF69" s="150"/>
      <c r="AG69" s="150"/>
      <c r="AH69" s="150"/>
      <c r="AI69" s="150"/>
      <c r="AJ69" s="150"/>
      <c r="AK69" s="153" t="s">
        <v>115</v>
      </c>
      <c r="AL69" s="153"/>
      <c r="AM69" s="153"/>
      <c r="AN69" s="153"/>
      <c r="AO69" s="155"/>
      <c r="AP69" s="155"/>
      <c r="AQ69" s="155"/>
      <c r="AR69" s="155"/>
      <c r="AS69" s="155"/>
      <c r="AT69" s="156"/>
    </row>
    <row r="70" spans="2:46" ht="12.75" customHeight="1" x14ac:dyDescent="0.45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48" t="s">
        <v>76</v>
      </c>
      <c r="Q70" s="148"/>
      <c r="R70" s="148"/>
      <c r="S70" s="148"/>
      <c r="T70" s="148"/>
      <c r="U70" s="148"/>
      <c r="V70" s="148"/>
      <c r="AD70" s="151"/>
      <c r="AE70" s="152"/>
      <c r="AF70" s="152"/>
      <c r="AG70" s="152"/>
      <c r="AH70" s="152"/>
      <c r="AI70" s="152"/>
      <c r="AJ70" s="152"/>
      <c r="AK70" s="154"/>
      <c r="AL70" s="154"/>
      <c r="AM70" s="154"/>
      <c r="AN70" s="154"/>
      <c r="AO70" s="157"/>
      <c r="AP70" s="157"/>
      <c r="AQ70" s="157"/>
      <c r="AR70" s="157"/>
      <c r="AS70" s="157"/>
      <c r="AT70" s="158"/>
    </row>
    <row r="71" spans="2:46" ht="12.75" customHeight="1" x14ac:dyDescent="0.45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48"/>
      <c r="Q71" s="148"/>
      <c r="R71" s="148"/>
      <c r="S71" s="148"/>
      <c r="T71" s="148"/>
      <c r="U71" s="148"/>
      <c r="V71" s="148"/>
    </row>
    <row r="72" spans="2:46" ht="12.75" customHeight="1" x14ac:dyDescent="0.45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48"/>
      <c r="Q72" s="148"/>
      <c r="R72" s="148"/>
      <c r="S72" s="148"/>
      <c r="T72" s="148"/>
      <c r="U72" s="148"/>
      <c r="V72" s="148"/>
    </row>
  </sheetData>
  <sheetProtection sheet="1" objects="1" scenarios="1"/>
  <mergeCells count="153">
    <mergeCell ref="E8:K8"/>
    <mergeCell ref="L8:U8"/>
    <mergeCell ref="AA8:AG8"/>
    <mergeCell ref="AH8:AQ8"/>
    <mergeCell ref="E10:K10"/>
    <mergeCell ref="S10:T10"/>
    <mergeCell ref="U10:W10"/>
    <mergeCell ref="X10:Y10"/>
    <mergeCell ref="E2:AQ2"/>
    <mergeCell ref="E4:I4"/>
    <mergeCell ref="Y4:AB4"/>
    <mergeCell ref="S6:T6"/>
    <mergeCell ref="U6:W6"/>
    <mergeCell ref="X6:Y6"/>
    <mergeCell ref="Z6:AB6"/>
    <mergeCell ref="AC6:AD6"/>
    <mergeCell ref="AO10:AQ10"/>
    <mergeCell ref="E6:K6"/>
    <mergeCell ref="L6:R6"/>
    <mergeCell ref="L10:R10"/>
    <mergeCell ref="AE11:AG11"/>
    <mergeCell ref="AH11:AI11"/>
    <mergeCell ref="AJ11:AL11"/>
    <mergeCell ref="AM11:AN11"/>
    <mergeCell ref="AO11:AQ11"/>
    <mergeCell ref="Z10:AB10"/>
    <mergeCell ref="AC10:AD10"/>
    <mergeCell ref="AE10:AG10"/>
    <mergeCell ref="AH10:AI10"/>
    <mergeCell ref="AJ10:AL10"/>
    <mergeCell ref="AM10:AN10"/>
    <mergeCell ref="AE15:AH15"/>
    <mergeCell ref="AI15:AM15"/>
    <mergeCell ref="AN15:AQ15"/>
    <mergeCell ref="E17:K17"/>
    <mergeCell ref="L17:AQ17"/>
    <mergeCell ref="E19:K19"/>
    <mergeCell ref="L19:AQ19"/>
    <mergeCell ref="E13:K13"/>
    <mergeCell ref="L13:AB13"/>
    <mergeCell ref="AE13:AK13"/>
    <mergeCell ref="AL13:AO13"/>
    <mergeCell ref="AP13:AQ13"/>
    <mergeCell ref="E15:K15"/>
    <mergeCell ref="L15:O15"/>
    <mergeCell ref="Q15:U15"/>
    <mergeCell ref="V15:Y15"/>
    <mergeCell ref="Z15:AD15"/>
    <mergeCell ref="L25:O25"/>
    <mergeCell ref="P25:Q25"/>
    <mergeCell ref="R25:U25"/>
    <mergeCell ref="V25:W25"/>
    <mergeCell ref="X25:AA25"/>
    <mergeCell ref="A27:AT27"/>
    <mergeCell ref="E21:F25"/>
    <mergeCell ref="G21:K21"/>
    <mergeCell ref="L21:AQ21"/>
    <mergeCell ref="G22:K22"/>
    <mergeCell ref="L22:AQ22"/>
    <mergeCell ref="G23:K23"/>
    <mergeCell ref="L23:AA23"/>
    <mergeCell ref="G24:K24"/>
    <mergeCell ref="L24:AA24"/>
    <mergeCell ref="G25:K25"/>
    <mergeCell ref="A28:AT34"/>
    <mergeCell ref="J38:W38"/>
    <mergeCell ref="Y38:AT39"/>
    <mergeCell ref="J39:W39"/>
    <mergeCell ref="V42:Z42"/>
    <mergeCell ref="AA42:AE42"/>
    <mergeCell ref="AF42:AJ42"/>
    <mergeCell ref="AK42:AO42"/>
    <mergeCell ref="AP42:AT42"/>
    <mergeCell ref="S43:T43"/>
    <mergeCell ref="V43:Z44"/>
    <mergeCell ref="AA43:AE44"/>
    <mergeCell ref="AF43:AJ44"/>
    <mergeCell ref="AK43:AO44"/>
    <mergeCell ref="AP43:AT44"/>
    <mergeCell ref="B44:U44"/>
    <mergeCell ref="B43:E43"/>
    <mergeCell ref="F43:H43"/>
    <mergeCell ref="I43:J43"/>
    <mergeCell ref="K43:M43"/>
    <mergeCell ref="N43:O43"/>
    <mergeCell ref="P43:R43"/>
    <mergeCell ref="B45:J46"/>
    <mergeCell ref="K45:AT46"/>
    <mergeCell ref="B47:J49"/>
    <mergeCell ref="K47:AT49"/>
    <mergeCell ref="B50:J51"/>
    <mergeCell ref="L50:O50"/>
    <mergeCell ref="P50:R50"/>
    <mergeCell ref="S50:T50"/>
    <mergeCell ref="U50:W50"/>
    <mergeCell ref="X50:Y50"/>
    <mergeCell ref="AQ50:AS50"/>
    <mergeCell ref="AG51:AI51"/>
    <mergeCell ref="AJ51:AK51"/>
    <mergeCell ref="AL51:AN51"/>
    <mergeCell ref="AO51:AP51"/>
    <mergeCell ref="AQ51:AS51"/>
    <mergeCell ref="Z50:AB50"/>
    <mergeCell ref="AC50:AD50"/>
    <mergeCell ref="AG50:AI50"/>
    <mergeCell ref="AJ50:AK50"/>
    <mergeCell ref="AL50:AN50"/>
    <mergeCell ref="AO50:AP50"/>
    <mergeCell ref="B52:J53"/>
    <mergeCell ref="K52:AT52"/>
    <mergeCell ref="AF53:AK53"/>
    <mergeCell ref="AL53:AQ53"/>
    <mergeCell ref="AR53:AT53"/>
    <mergeCell ref="B54:J57"/>
    <mergeCell ref="T54:AE54"/>
    <mergeCell ref="AF54:AM54"/>
    <mergeCell ref="L55:S55"/>
    <mergeCell ref="T55:AE55"/>
    <mergeCell ref="K58:AT59"/>
    <mergeCell ref="B60:J63"/>
    <mergeCell ref="K60:AH62"/>
    <mergeCell ref="AI60:AJ63"/>
    <mergeCell ref="AK60:AT63"/>
    <mergeCell ref="K63:R63"/>
    <mergeCell ref="T63:Y63"/>
    <mergeCell ref="AA63:AF63"/>
    <mergeCell ref="AF55:AM55"/>
    <mergeCell ref="T56:AE56"/>
    <mergeCell ref="AF56:AM56"/>
    <mergeCell ref="AQ56:AR56"/>
    <mergeCell ref="T57:AE57"/>
    <mergeCell ref="AF57:AM57"/>
    <mergeCell ref="B58:J59"/>
    <mergeCell ref="AI67:AT67"/>
    <mergeCell ref="B69:H69"/>
    <mergeCell ref="I69:O69"/>
    <mergeCell ref="P69:V69"/>
    <mergeCell ref="AD69:AJ70"/>
    <mergeCell ref="AK69:AN70"/>
    <mergeCell ref="AO69:AT70"/>
    <mergeCell ref="B70:H72"/>
    <mergeCell ref="I70:O72"/>
    <mergeCell ref="P70:V72"/>
    <mergeCell ref="B64:J67"/>
    <mergeCell ref="K64:P64"/>
    <mergeCell ref="Q64:AT64"/>
    <mergeCell ref="K65:P65"/>
    <mergeCell ref="Q65:AT65"/>
    <mergeCell ref="K66:P66"/>
    <mergeCell ref="Q66:AT66"/>
    <mergeCell ref="K67:P67"/>
    <mergeCell ref="Q67:AB67"/>
    <mergeCell ref="AC67:AH67"/>
  </mergeCells>
  <phoneticPr fontId="2"/>
  <dataValidations count="8">
    <dataValidation type="list" allowBlank="1" showInputMessage="1" showErrorMessage="1" sqref="L8:U8" xr:uid="{21EC6F7C-C9F0-4A60-8825-8692BF1BB0F6}">
      <formula1>"　,佐波"</formula1>
    </dataValidation>
    <dataValidation type="list" allowBlank="1" showInputMessage="1" showErrorMessage="1" sqref="L15:O15" xr:uid="{961AC7CE-FC50-41E6-AD7D-B6F630CD5916}">
      <formula1>"免除,免除(文化協会),有料"</formula1>
    </dataValidation>
    <dataValidation type="list" allowBlank="1" showInputMessage="1" showErrorMessage="1" sqref="L6:R6 L10:R10" xr:uid="{7827B1E0-3655-44D2-B259-9586936FA359}">
      <formula1>"2023,2024,2025,2026,2027,2028,2029,2030"</formula1>
    </dataValidation>
    <dataValidation type="list" allowBlank="1" showInputMessage="1" showErrorMessage="1" sqref="U6:W6 U10:W10" xr:uid="{9121573E-6921-4C70-94D9-9588CBB39C16}">
      <formula1>"01,02,03,04,05,06,07,08,09,10,11,12"</formula1>
    </dataValidation>
    <dataValidation type="list" allowBlank="1" showInputMessage="1" showErrorMessage="1" sqref="Z6:AB6 Z10:AB10" xr:uid="{D67F4032-BAA0-4B64-9513-C50E4AA0CE58}">
      <formula1>"01,02,03,04,05,06,07,08,09,10,11,12,13,14,15,16,17,18,19,20,21,22,23,24,25,26,27,28,29,30,31"</formula1>
    </dataValidation>
    <dataValidation type="list" allowBlank="1" showInputMessage="1" showErrorMessage="1" sqref="AE10:AG11" xr:uid="{75C33AD2-F864-4342-8D53-F9D54CFDC4DD}">
      <formula1>"08,09,10,11,12,13,14,15,16,17,18,19,20,21,22"</formula1>
    </dataValidation>
    <dataValidation type="list" allowBlank="1" showInputMessage="1" showErrorMessage="1" sqref="AJ10:AL11" xr:uid="{A298F797-764C-4A01-ABD6-8C56D4AF934C}">
      <formula1>"00,15,30,45"</formula1>
    </dataValidation>
    <dataValidation type="list" allowBlank="1" showInputMessage="1" showErrorMessage="1" sqref="AH8:AQ8" xr:uid="{956CAE34-F21B-420A-850A-A0096C9B80C1}">
      <formula1>"　,学習室,集会室,休養室,調理実習室"</formula1>
    </dataValidation>
  </dataValidations>
  <printOptions horizontalCentered="1"/>
  <pageMargins left="0.98425196850393704" right="0.98425196850393704" top="0.74803149606299213" bottom="0.74803149606299213" header="0.31496062992125984" footer="0.31496062992125984"/>
  <pageSetup paperSize="9" scale="97" orientation="portrait" horizontalDpi="4294967294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DF8B-FB37-4DBE-A368-40F3B51815B3}">
  <sheetPr>
    <tabColor rgb="FFFFFF00"/>
  </sheetPr>
  <dimension ref="A1:CP72"/>
  <sheetViews>
    <sheetView showGridLines="0" showZeros="0" zoomScale="90" zoomScaleNormal="90" zoomScaleSheetLayoutView="100" workbookViewId="0">
      <selection activeCell="AU2" sqref="AU2"/>
    </sheetView>
  </sheetViews>
  <sheetFormatPr defaultColWidth="9" defaultRowHeight="13.2" x14ac:dyDescent="0.45"/>
  <cols>
    <col min="1" max="46" width="1.59765625" style="1" customWidth="1"/>
    <col min="47" max="47" width="9" style="1"/>
    <col min="48" max="48" width="9.5" style="1" bestFit="1" customWidth="1"/>
    <col min="49" max="16384" width="9" style="1"/>
  </cols>
  <sheetData>
    <row r="1" spans="1:47" ht="6" customHeight="1" x14ac:dyDescent="0.4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</row>
    <row r="2" spans="1:47" ht="20.100000000000001" customHeight="1" x14ac:dyDescent="0.45">
      <c r="A2" s="89"/>
      <c r="D2" s="90"/>
      <c r="E2" s="291" t="s">
        <v>100</v>
      </c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90"/>
      <c r="AS2" s="90"/>
      <c r="AT2" s="91"/>
    </row>
    <row r="3" spans="1:47" ht="7.5" customHeight="1" x14ac:dyDescent="0.45">
      <c r="A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1"/>
    </row>
    <row r="4" spans="1:47" ht="20.100000000000001" customHeight="1" x14ac:dyDescent="0.45">
      <c r="A4" s="89"/>
      <c r="D4" s="90"/>
      <c r="E4" s="292"/>
      <c r="F4" s="293"/>
      <c r="G4" s="293"/>
      <c r="H4" s="293"/>
      <c r="I4" s="294"/>
      <c r="J4" s="92" t="s">
        <v>101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295"/>
      <c r="Z4" s="296"/>
      <c r="AA4" s="296"/>
      <c r="AB4" s="297"/>
      <c r="AC4" s="92" t="s">
        <v>102</v>
      </c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1"/>
    </row>
    <row r="5" spans="1:47" ht="7.5" customHeight="1" thickBot="1" x14ac:dyDescent="0.5">
      <c r="A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0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5"/>
      <c r="AU5" s="109"/>
    </row>
    <row r="6" spans="1:47" ht="20.100000000000001" customHeight="1" thickBot="1" x14ac:dyDescent="0.5">
      <c r="A6" s="89"/>
      <c r="D6" s="90"/>
      <c r="E6" s="271" t="s">
        <v>116</v>
      </c>
      <c r="F6" s="272"/>
      <c r="G6" s="272"/>
      <c r="H6" s="272"/>
      <c r="I6" s="272"/>
      <c r="J6" s="272"/>
      <c r="K6" s="273"/>
      <c r="L6" s="301" t="s">
        <v>121</v>
      </c>
      <c r="M6" s="302"/>
      <c r="N6" s="302"/>
      <c r="O6" s="302"/>
      <c r="P6" s="302"/>
      <c r="Q6" s="302"/>
      <c r="R6" s="302"/>
      <c r="S6" s="273" t="s">
        <v>33</v>
      </c>
      <c r="T6" s="285"/>
      <c r="U6" s="302" t="s">
        <v>122</v>
      </c>
      <c r="V6" s="302"/>
      <c r="W6" s="302"/>
      <c r="X6" s="272" t="s">
        <v>34</v>
      </c>
      <c r="Y6" s="272"/>
      <c r="Z6" s="302" t="s">
        <v>127</v>
      </c>
      <c r="AA6" s="302"/>
      <c r="AB6" s="302"/>
      <c r="AC6" s="273" t="s">
        <v>35</v>
      </c>
      <c r="AD6" s="277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9"/>
    </row>
    <row r="7" spans="1:47" ht="7.5" customHeight="1" thickBot="1" x14ac:dyDescent="0.5">
      <c r="A7" s="89"/>
      <c r="D7" s="9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1"/>
    </row>
    <row r="8" spans="1:47" ht="20.100000000000001" customHeight="1" thickBot="1" x14ac:dyDescent="0.5">
      <c r="A8" s="89"/>
      <c r="D8" s="90"/>
      <c r="E8" s="271" t="s">
        <v>37</v>
      </c>
      <c r="F8" s="272"/>
      <c r="G8" s="272"/>
      <c r="H8" s="272"/>
      <c r="I8" s="272"/>
      <c r="J8" s="272"/>
      <c r="K8" s="273"/>
      <c r="L8" s="304" t="s">
        <v>117</v>
      </c>
      <c r="M8" s="304"/>
      <c r="N8" s="304"/>
      <c r="O8" s="304"/>
      <c r="P8" s="304"/>
      <c r="Q8" s="304"/>
      <c r="R8" s="304"/>
      <c r="S8" s="304"/>
      <c r="T8" s="304"/>
      <c r="U8" s="305"/>
      <c r="V8" s="100"/>
      <c r="W8" s="100"/>
      <c r="X8" s="100"/>
      <c r="Y8" s="100"/>
      <c r="Z8" s="100"/>
      <c r="AA8" s="271" t="s">
        <v>8</v>
      </c>
      <c r="AB8" s="272"/>
      <c r="AC8" s="272"/>
      <c r="AD8" s="272"/>
      <c r="AE8" s="272"/>
      <c r="AF8" s="272"/>
      <c r="AG8" s="273"/>
      <c r="AH8" s="304" t="s">
        <v>139</v>
      </c>
      <c r="AI8" s="304"/>
      <c r="AJ8" s="304"/>
      <c r="AK8" s="304"/>
      <c r="AL8" s="304"/>
      <c r="AM8" s="304"/>
      <c r="AN8" s="304"/>
      <c r="AO8" s="304"/>
      <c r="AP8" s="304"/>
      <c r="AQ8" s="305"/>
      <c r="AR8" s="100"/>
      <c r="AS8" s="100"/>
      <c r="AT8" s="101"/>
    </row>
    <row r="9" spans="1:47" ht="7.5" customHeight="1" thickBot="1" x14ac:dyDescent="0.5">
      <c r="A9" s="89"/>
      <c r="D9" s="9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1"/>
    </row>
    <row r="10" spans="1:47" ht="20.100000000000001" customHeight="1" thickBot="1" x14ac:dyDescent="0.5">
      <c r="A10" s="89"/>
      <c r="D10" s="90"/>
      <c r="E10" s="271" t="s">
        <v>9</v>
      </c>
      <c r="F10" s="272"/>
      <c r="G10" s="272"/>
      <c r="H10" s="272"/>
      <c r="I10" s="272"/>
      <c r="J10" s="272"/>
      <c r="K10" s="273"/>
      <c r="L10" s="301" t="s">
        <v>121</v>
      </c>
      <c r="M10" s="302"/>
      <c r="N10" s="302"/>
      <c r="O10" s="302"/>
      <c r="P10" s="302"/>
      <c r="Q10" s="302"/>
      <c r="R10" s="302"/>
      <c r="S10" s="273" t="s">
        <v>33</v>
      </c>
      <c r="T10" s="285"/>
      <c r="U10" s="302" t="s">
        <v>122</v>
      </c>
      <c r="V10" s="302"/>
      <c r="W10" s="302"/>
      <c r="X10" s="272" t="s">
        <v>34</v>
      </c>
      <c r="Y10" s="272"/>
      <c r="Z10" s="302" t="s">
        <v>128</v>
      </c>
      <c r="AA10" s="302"/>
      <c r="AB10" s="302"/>
      <c r="AC10" s="273" t="s">
        <v>35</v>
      </c>
      <c r="AD10" s="285"/>
      <c r="AE10" s="303" t="s">
        <v>129</v>
      </c>
      <c r="AF10" s="303"/>
      <c r="AG10" s="303"/>
      <c r="AH10" s="287" t="s">
        <v>52</v>
      </c>
      <c r="AI10" s="288"/>
      <c r="AJ10" s="303" t="s">
        <v>123</v>
      </c>
      <c r="AK10" s="303"/>
      <c r="AL10" s="303"/>
      <c r="AM10" s="287" t="s">
        <v>103</v>
      </c>
      <c r="AN10" s="288"/>
      <c r="AO10" s="298" t="s">
        <v>104</v>
      </c>
      <c r="AP10" s="298"/>
      <c r="AQ10" s="299"/>
      <c r="AR10" s="100"/>
      <c r="AS10" s="90"/>
      <c r="AT10" s="89"/>
    </row>
    <row r="11" spans="1:47" ht="20.100000000000001" customHeight="1" thickBot="1" x14ac:dyDescent="0.5">
      <c r="A11" s="89"/>
      <c r="D11" s="9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306" t="s">
        <v>130</v>
      </c>
      <c r="AF11" s="307"/>
      <c r="AG11" s="307"/>
      <c r="AH11" s="241" t="s">
        <v>52</v>
      </c>
      <c r="AI11" s="242"/>
      <c r="AJ11" s="307" t="s">
        <v>140</v>
      </c>
      <c r="AK11" s="307"/>
      <c r="AL11" s="307"/>
      <c r="AM11" s="241" t="s">
        <v>103</v>
      </c>
      <c r="AN11" s="242"/>
      <c r="AO11" s="244" t="s">
        <v>105</v>
      </c>
      <c r="AP11" s="244"/>
      <c r="AQ11" s="283"/>
      <c r="AR11" s="100"/>
      <c r="AS11" s="90"/>
      <c r="AT11" s="89"/>
    </row>
    <row r="12" spans="1:47" ht="7.5" customHeight="1" thickBot="1" x14ac:dyDescent="0.5">
      <c r="A12" s="89"/>
      <c r="D12" s="9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1"/>
    </row>
    <row r="13" spans="1:47" ht="20.100000000000001" customHeight="1" thickBot="1" x14ac:dyDescent="0.5">
      <c r="A13" s="89"/>
      <c r="D13" s="90"/>
      <c r="E13" s="271" t="s">
        <v>106</v>
      </c>
      <c r="F13" s="272"/>
      <c r="G13" s="272"/>
      <c r="H13" s="272"/>
      <c r="I13" s="272"/>
      <c r="J13" s="272"/>
      <c r="K13" s="273"/>
      <c r="L13" s="308" t="s">
        <v>131</v>
      </c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10"/>
      <c r="AC13" s="100"/>
      <c r="AD13" s="100"/>
      <c r="AE13" s="271" t="s">
        <v>55</v>
      </c>
      <c r="AF13" s="272"/>
      <c r="AG13" s="272"/>
      <c r="AH13" s="272"/>
      <c r="AI13" s="272"/>
      <c r="AJ13" s="272"/>
      <c r="AK13" s="273"/>
      <c r="AL13" s="311" t="s">
        <v>124</v>
      </c>
      <c r="AM13" s="312"/>
      <c r="AN13" s="312"/>
      <c r="AO13" s="313"/>
      <c r="AP13" s="273" t="s">
        <v>56</v>
      </c>
      <c r="AQ13" s="277"/>
      <c r="AR13" s="100"/>
      <c r="AS13" s="97"/>
      <c r="AT13" s="101"/>
    </row>
    <row r="14" spans="1:47" ht="7.5" customHeight="1" thickBot="1" x14ac:dyDescent="0.5">
      <c r="A14" s="89"/>
      <c r="D14" s="9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1"/>
    </row>
    <row r="15" spans="1:47" ht="20.100000000000001" customHeight="1" thickBot="1" x14ac:dyDescent="0.5">
      <c r="A15" s="89"/>
      <c r="D15" s="90"/>
      <c r="E15" s="271" t="s">
        <v>137</v>
      </c>
      <c r="F15" s="272"/>
      <c r="G15" s="272"/>
      <c r="H15" s="272"/>
      <c r="I15" s="272"/>
      <c r="J15" s="272"/>
      <c r="K15" s="273"/>
      <c r="L15" s="316" t="s">
        <v>118</v>
      </c>
      <c r="M15" s="317"/>
      <c r="N15" s="317"/>
      <c r="O15" s="318"/>
      <c r="Q15" s="271" t="s">
        <v>22</v>
      </c>
      <c r="R15" s="272"/>
      <c r="S15" s="272"/>
      <c r="T15" s="272"/>
      <c r="U15" s="273"/>
      <c r="V15" s="314">
        <v>3030</v>
      </c>
      <c r="W15" s="314"/>
      <c r="X15" s="314"/>
      <c r="Y15" s="314"/>
      <c r="Z15" s="264" t="s">
        <v>107</v>
      </c>
      <c r="AA15" s="265"/>
      <c r="AB15" s="265"/>
      <c r="AC15" s="265"/>
      <c r="AD15" s="266"/>
      <c r="AE15" s="314">
        <v>780</v>
      </c>
      <c r="AF15" s="314"/>
      <c r="AG15" s="314"/>
      <c r="AH15" s="314"/>
      <c r="AI15" s="264" t="s">
        <v>60</v>
      </c>
      <c r="AJ15" s="265"/>
      <c r="AK15" s="265"/>
      <c r="AL15" s="265"/>
      <c r="AM15" s="266"/>
      <c r="AN15" s="314"/>
      <c r="AO15" s="314"/>
      <c r="AP15" s="314"/>
      <c r="AQ15" s="315"/>
      <c r="AR15" s="100"/>
      <c r="AS15" s="97"/>
      <c r="AT15" s="101"/>
    </row>
    <row r="16" spans="1:47" ht="7.5" customHeight="1" thickBot="1" x14ac:dyDescent="0.5">
      <c r="A16" s="89"/>
      <c r="D16" s="9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1"/>
    </row>
    <row r="17" spans="1:94" ht="20.100000000000001" customHeight="1" thickBot="1" x14ac:dyDescent="0.5">
      <c r="A17" s="89"/>
      <c r="D17" s="90"/>
      <c r="E17" s="264" t="s">
        <v>108</v>
      </c>
      <c r="F17" s="265"/>
      <c r="G17" s="265"/>
      <c r="H17" s="265"/>
      <c r="I17" s="265"/>
      <c r="J17" s="265"/>
      <c r="K17" s="266"/>
      <c r="L17" s="308" t="s">
        <v>0</v>
      </c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10"/>
      <c r="AR17" s="100"/>
      <c r="AS17" s="100"/>
      <c r="AT17" s="101"/>
    </row>
    <row r="18" spans="1:94" ht="7.5" customHeight="1" thickBot="1" x14ac:dyDescent="0.5">
      <c r="A18" s="89"/>
      <c r="D18" s="9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1"/>
    </row>
    <row r="19" spans="1:94" ht="20.100000000000001" customHeight="1" thickBot="1" x14ac:dyDescent="0.5">
      <c r="A19" s="89"/>
      <c r="D19" s="90"/>
      <c r="E19" s="264" t="s">
        <v>109</v>
      </c>
      <c r="F19" s="265"/>
      <c r="G19" s="265"/>
      <c r="H19" s="265"/>
      <c r="I19" s="265"/>
      <c r="J19" s="265"/>
      <c r="K19" s="266"/>
      <c r="L19" s="308" t="s">
        <v>0</v>
      </c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10"/>
      <c r="AR19" s="100"/>
      <c r="AS19" s="100"/>
      <c r="AT19" s="101"/>
    </row>
    <row r="20" spans="1:94" ht="7.5" customHeight="1" thickBot="1" x14ac:dyDescent="0.5">
      <c r="A20" s="89"/>
      <c r="D20" s="9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1"/>
    </row>
    <row r="21" spans="1:94" ht="20.100000000000001" customHeight="1" x14ac:dyDescent="0.45">
      <c r="A21" s="89"/>
      <c r="D21" s="90"/>
      <c r="E21" s="247" t="s">
        <v>42</v>
      </c>
      <c r="F21" s="248"/>
      <c r="G21" s="253" t="s">
        <v>11</v>
      </c>
      <c r="H21" s="253"/>
      <c r="I21" s="253"/>
      <c r="J21" s="253"/>
      <c r="K21" s="253"/>
      <c r="L21" s="324" t="s">
        <v>132</v>
      </c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324"/>
      <c r="AL21" s="324"/>
      <c r="AM21" s="324"/>
      <c r="AN21" s="324"/>
      <c r="AO21" s="324"/>
      <c r="AP21" s="324"/>
      <c r="AQ21" s="325"/>
      <c r="AR21" s="100"/>
      <c r="AS21" s="100"/>
      <c r="AT21" s="101"/>
    </row>
    <row r="22" spans="1:94" ht="20.100000000000001" customHeight="1" thickBot="1" x14ac:dyDescent="0.5">
      <c r="A22" s="89"/>
      <c r="D22" s="90"/>
      <c r="E22" s="249"/>
      <c r="F22" s="250"/>
      <c r="G22" s="256" t="s">
        <v>12</v>
      </c>
      <c r="H22" s="256"/>
      <c r="I22" s="256"/>
      <c r="J22" s="256"/>
      <c r="K22" s="256"/>
      <c r="L22" s="326" t="s">
        <v>141</v>
      </c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8"/>
      <c r="AR22" s="100"/>
      <c r="AS22" s="100"/>
      <c r="AT22" s="101"/>
    </row>
    <row r="23" spans="1:94" ht="20.100000000000001" customHeight="1" x14ac:dyDescent="0.45">
      <c r="A23" s="89"/>
      <c r="D23" s="90"/>
      <c r="E23" s="249"/>
      <c r="F23" s="250"/>
      <c r="G23" s="256" t="s">
        <v>13</v>
      </c>
      <c r="H23" s="256"/>
      <c r="I23" s="256"/>
      <c r="J23" s="256"/>
      <c r="K23" s="256"/>
      <c r="L23" s="326" t="s">
        <v>133</v>
      </c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9"/>
      <c r="AB23" s="102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0"/>
      <c r="AS23" s="100"/>
      <c r="AT23" s="101"/>
    </row>
    <row r="24" spans="1:94" ht="20.100000000000001" customHeight="1" x14ac:dyDescent="0.45">
      <c r="A24" s="89"/>
      <c r="D24" s="90"/>
      <c r="E24" s="249"/>
      <c r="F24" s="250"/>
      <c r="G24" s="256" t="s">
        <v>14</v>
      </c>
      <c r="H24" s="256"/>
      <c r="I24" s="256"/>
      <c r="J24" s="256"/>
      <c r="K24" s="256"/>
      <c r="L24" s="326" t="s">
        <v>134</v>
      </c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9"/>
      <c r="AB24" s="104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1"/>
    </row>
    <row r="25" spans="1:94" ht="20.100000000000001" customHeight="1" thickBot="1" x14ac:dyDescent="0.5">
      <c r="A25" s="89"/>
      <c r="D25" s="90"/>
      <c r="E25" s="251"/>
      <c r="F25" s="252"/>
      <c r="G25" s="261" t="s">
        <v>15</v>
      </c>
      <c r="H25" s="261"/>
      <c r="I25" s="261"/>
      <c r="J25" s="261"/>
      <c r="K25" s="262"/>
      <c r="L25" s="319" t="s">
        <v>135</v>
      </c>
      <c r="M25" s="320"/>
      <c r="N25" s="320"/>
      <c r="O25" s="321"/>
      <c r="P25" s="241" t="s">
        <v>110</v>
      </c>
      <c r="Q25" s="242"/>
      <c r="R25" s="322" t="s">
        <v>136</v>
      </c>
      <c r="S25" s="322"/>
      <c r="T25" s="322"/>
      <c r="U25" s="322"/>
      <c r="V25" s="244" t="s">
        <v>110</v>
      </c>
      <c r="W25" s="244"/>
      <c r="X25" s="319" t="s">
        <v>136</v>
      </c>
      <c r="Y25" s="320"/>
      <c r="Z25" s="320"/>
      <c r="AA25" s="323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1"/>
    </row>
    <row r="26" spans="1:94" ht="7.5" customHeight="1" x14ac:dyDescent="0.45">
      <c r="A26" s="89"/>
      <c r="D26" s="9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5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1"/>
    </row>
    <row r="27" spans="1:94" ht="20.25" customHeight="1" x14ac:dyDescent="0.45">
      <c r="A27" s="246" t="s">
        <v>111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</row>
    <row r="28" spans="1:94" ht="12.45" customHeight="1" x14ac:dyDescent="0.45">
      <c r="A28" s="234" t="s">
        <v>142</v>
      </c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</row>
    <row r="29" spans="1:94" x14ac:dyDescent="0.45">
      <c r="A29" s="234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</row>
    <row r="30" spans="1:94" x14ac:dyDescent="0.45">
      <c r="A30" s="234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</row>
    <row r="31" spans="1:94" x14ac:dyDescent="0.45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</row>
    <row r="32" spans="1:94" x14ac:dyDescent="0.45">
      <c r="A32" s="234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</row>
    <row r="33" spans="1:94" x14ac:dyDescent="0.45">
      <c r="A33" s="234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</row>
    <row r="34" spans="1:94" x14ac:dyDescent="0.45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</row>
    <row r="35" spans="1:94" ht="20.100000000000001" customHeight="1" x14ac:dyDescent="0.45">
      <c r="B35" s="1" t="s">
        <v>80</v>
      </c>
    </row>
    <row r="36" spans="1:94" ht="20.100000000000001" customHeight="1" x14ac:dyDescent="0.45"/>
    <row r="37" spans="1:94" ht="20.100000000000001" customHeight="1" x14ac:dyDescent="0.45"/>
    <row r="38" spans="1:94" ht="20.100000000000001" customHeight="1" x14ac:dyDescent="0.45">
      <c r="J38" s="235" t="s">
        <v>77</v>
      </c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Y38" s="236" t="s">
        <v>79</v>
      </c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</row>
    <row r="39" spans="1:94" ht="20.100000000000001" customHeight="1" x14ac:dyDescent="0.45">
      <c r="J39" s="235" t="s">
        <v>78</v>
      </c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110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</row>
    <row r="40" spans="1:94" ht="20.100000000000001" customHeight="1" x14ac:dyDescent="0.45"/>
    <row r="41" spans="1:94" ht="20.100000000000001" customHeight="1" x14ac:dyDescent="0.45"/>
    <row r="42" spans="1:94" ht="20.100000000000001" customHeight="1" x14ac:dyDescent="0.45">
      <c r="V42" s="161" t="s">
        <v>43</v>
      </c>
      <c r="W42" s="161"/>
      <c r="X42" s="161"/>
      <c r="Y42" s="161"/>
      <c r="Z42" s="161"/>
      <c r="AA42" s="161" t="s">
        <v>44</v>
      </c>
      <c r="AB42" s="161"/>
      <c r="AC42" s="161"/>
      <c r="AD42" s="161"/>
      <c r="AE42" s="161"/>
      <c r="AF42" s="161" t="s">
        <v>45</v>
      </c>
      <c r="AG42" s="161"/>
      <c r="AH42" s="161"/>
      <c r="AI42" s="161"/>
      <c r="AJ42" s="161"/>
      <c r="AK42" s="237" t="s">
        <v>46</v>
      </c>
      <c r="AL42" s="237"/>
      <c r="AM42" s="237"/>
      <c r="AN42" s="237"/>
      <c r="AO42" s="237"/>
      <c r="AP42" s="161" t="s">
        <v>47</v>
      </c>
      <c r="AQ42" s="161"/>
      <c r="AR42" s="161"/>
      <c r="AS42" s="161"/>
      <c r="AT42" s="161"/>
    </row>
    <row r="43" spans="1:94" ht="20.100000000000001" customHeight="1" x14ac:dyDescent="0.45">
      <c r="B43" s="153"/>
      <c r="C43" s="153"/>
      <c r="D43" s="153"/>
      <c r="E43" s="153"/>
      <c r="F43" s="233" t="str">
        <f>L6</f>
        <v>2023</v>
      </c>
      <c r="G43" s="208"/>
      <c r="H43" s="208"/>
      <c r="I43" s="153" t="s">
        <v>33</v>
      </c>
      <c r="J43" s="153"/>
      <c r="K43" s="208" t="str">
        <f>U6</f>
        <v>07</v>
      </c>
      <c r="L43" s="208"/>
      <c r="M43" s="208"/>
      <c r="N43" s="153" t="s">
        <v>34</v>
      </c>
      <c r="O43" s="153"/>
      <c r="P43" s="208" t="str">
        <f>Z6</f>
        <v>01</v>
      </c>
      <c r="Q43" s="208"/>
      <c r="R43" s="208"/>
      <c r="S43" s="153" t="s">
        <v>35</v>
      </c>
      <c r="T43" s="153"/>
      <c r="U43" s="111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</row>
    <row r="44" spans="1:94" ht="20.100000000000001" customHeight="1" thickBot="1" x14ac:dyDescent="0.5">
      <c r="B44" s="231" t="s">
        <v>36</v>
      </c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2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</row>
    <row r="45" spans="1:94" ht="20.100000000000001" customHeight="1" x14ac:dyDescent="0.45">
      <c r="B45" s="209" t="s">
        <v>37</v>
      </c>
      <c r="C45" s="210"/>
      <c r="D45" s="210"/>
      <c r="E45" s="210"/>
      <c r="F45" s="210"/>
      <c r="G45" s="210"/>
      <c r="H45" s="210"/>
      <c r="I45" s="210"/>
      <c r="J45" s="211"/>
      <c r="K45" s="213" t="str">
        <f>L8</f>
        <v>佐波</v>
      </c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5"/>
    </row>
    <row r="46" spans="1:94" ht="20.100000000000001" customHeight="1" x14ac:dyDescent="0.45">
      <c r="B46" s="212"/>
      <c r="C46" s="198"/>
      <c r="D46" s="198"/>
      <c r="E46" s="198"/>
      <c r="F46" s="198"/>
      <c r="G46" s="198"/>
      <c r="H46" s="198"/>
      <c r="I46" s="198"/>
      <c r="J46" s="206"/>
      <c r="K46" s="216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  <c r="AS46" s="200"/>
      <c r="AT46" s="217"/>
    </row>
    <row r="47" spans="1:94" ht="20.100000000000001" customHeight="1" x14ac:dyDescent="0.45">
      <c r="B47" s="218" t="s">
        <v>8</v>
      </c>
      <c r="C47" s="165"/>
      <c r="D47" s="165"/>
      <c r="E47" s="165"/>
      <c r="F47" s="165"/>
      <c r="G47" s="165"/>
      <c r="H47" s="165"/>
      <c r="I47" s="165"/>
      <c r="J47" s="202"/>
      <c r="K47" s="220" t="str">
        <f>AH8</f>
        <v>集会室</v>
      </c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2"/>
    </row>
    <row r="48" spans="1:94" ht="20.100000000000001" customHeight="1" x14ac:dyDescent="0.45">
      <c r="B48" s="219"/>
      <c r="C48" s="169"/>
      <c r="D48" s="169"/>
      <c r="E48" s="169"/>
      <c r="F48" s="169"/>
      <c r="G48" s="169"/>
      <c r="H48" s="169"/>
      <c r="I48" s="169"/>
      <c r="J48" s="204"/>
      <c r="K48" s="223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5"/>
    </row>
    <row r="49" spans="2:46" ht="20.100000000000001" customHeight="1" x14ac:dyDescent="0.45">
      <c r="B49" s="212"/>
      <c r="C49" s="198"/>
      <c r="D49" s="198"/>
      <c r="E49" s="198"/>
      <c r="F49" s="198"/>
      <c r="G49" s="198"/>
      <c r="H49" s="198"/>
      <c r="I49" s="198"/>
      <c r="J49" s="206"/>
      <c r="K49" s="223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00"/>
      <c r="AE49" s="200"/>
      <c r="AF49" s="200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17"/>
    </row>
    <row r="50" spans="2:46" ht="20.100000000000001" customHeight="1" x14ac:dyDescent="0.45">
      <c r="B50" s="176" t="s">
        <v>9</v>
      </c>
      <c r="C50" s="161"/>
      <c r="D50" s="161"/>
      <c r="E50" s="161"/>
      <c r="F50" s="161"/>
      <c r="G50" s="161"/>
      <c r="H50" s="161"/>
      <c r="I50" s="161"/>
      <c r="J50" s="226"/>
      <c r="K50" s="122"/>
      <c r="L50" s="190"/>
      <c r="M50" s="190"/>
      <c r="N50" s="190"/>
      <c r="O50" s="190"/>
      <c r="P50" s="227" t="str">
        <f>L10</f>
        <v>2023</v>
      </c>
      <c r="Q50" s="228"/>
      <c r="R50" s="228"/>
      <c r="S50" s="190" t="s">
        <v>33</v>
      </c>
      <c r="T50" s="190"/>
      <c r="U50" s="228" t="str">
        <f>U10</f>
        <v>07</v>
      </c>
      <c r="V50" s="228"/>
      <c r="W50" s="228"/>
      <c r="X50" s="190" t="s">
        <v>34</v>
      </c>
      <c r="Y50" s="190"/>
      <c r="Z50" s="228" t="str">
        <f>Z10</f>
        <v>31</v>
      </c>
      <c r="AA50" s="228"/>
      <c r="AB50" s="228"/>
      <c r="AC50" s="190" t="s">
        <v>35</v>
      </c>
      <c r="AD50" s="190"/>
      <c r="AE50" s="113"/>
      <c r="AF50" s="113"/>
      <c r="AG50" s="228" t="str">
        <f>AE10</f>
        <v>18</v>
      </c>
      <c r="AH50" s="228"/>
      <c r="AI50" s="228"/>
      <c r="AJ50" s="190" t="s">
        <v>52</v>
      </c>
      <c r="AK50" s="190"/>
      <c r="AL50" s="228" t="str">
        <f>AJ10</f>
        <v>00</v>
      </c>
      <c r="AM50" s="228"/>
      <c r="AN50" s="228"/>
      <c r="AO50" s="190" t="s">
        <v>103</v>
      </c>
      <c r="AP50" s="190"/>
      <c r="AQ50" s="190" t="s">
        <v>104</v>
      </c>
      <c r="AR50" s="190"/>
      <c r="AS50" s="190"/>
      <c r="AT50" s="114"/>
    </row>
    <row r="51" spans="2:46" ht="20.100000000000001" customHeight="1" x14ac:dyDescent="0.45">
      <c r="B51" s="176"/>
      <c r="C51" s="161"/>
      <c r="D51" s="161"/>
      <c r="E51" s="161"/>
      <c r="F51" s="161"/>
      <c r="G51" s="161"/>
      <c r="H51" s="161"/>
      <c r="I51" s="161"/>
      <c r="J51" s="161"/>
      <c r="K51" s="115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7"/>
      <c r="AB51" s="117"/>
      <c r="AC51" s="118"/>
      <c r="AD51" s="118"/>
      <c r="AE51" s="118"/>
      <c r="AF51" s="118"/>
      <c r="AG51" s="229" t="str">
        <f>AE11</f>
        <v>20</v>
      </c>
      <c r="AH51" s="229"/>
      <c r="AI51" s="229"/>
      <c r="AJ51" s="154" t="s">
        <v>52</v>
      </c>
      <c r="AK51" s="154"/>
      <c r="AL51" s="229" t="str">
        <f>AJ11</f>
        <v>15</v>
      </c>
      <c r="AM51" s="229"/>
      <c r="AN51" s="229"/>
      <c r="AO51" s="154" t="s">
        <v>103</v>
      </c>
      <c r="AP51" s="154"/>
      <c r="AQ51" s="154" t="s">
        <v>105</v>
      </c>
      <c r="AR51" s="154"/>
      <c r="AS51" s="154"/>
      <c r="AT51" s="119"/>
    </row>
    <row r="52" spans="2:46" ht="20.100000000000001" customHeight="1" x14ac:dyDescent="0.45">
      <c r="B52" s="160" t="s">
        <v>39</v>
      </c>
      <c r="C52" s="161"/>
      <c r="D52" s="161"/>
      <c r="E52" s="161"/>
      <c r="F52" s="161"/>
      <c r="G52" s="161"/>
      <c r="H52" s="161"/>
      <c r="I52" s="161"/>
      <c r="J52" s="161"/>
      <c r="K52" s="170" t="str">
        <f>L13</f>
        <v>合唱の練習</v>
      </c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1"/>
    </row>
    <row r="53" spans="2:46" ht="20.100000000000001" customHeight="1" x14ac:dyDescent="0.45">
      <c r="B53" s="176"/>
      <c r="C53" s="161"/>
      <c r="D53" s="161"/>
      <c r="E53" s="161"/>
      <c r="F53" s="161"/>
      <c r="G53" s="161"/>
      <c r="H53" s="161"/>
      <c r="I53" s="161"/>
      <c r="J53" s="161"/>
      <c r="AF53" s="154" t="s">
        <v>55</v>
      </c>
      <c r="AG53" s="154"/>
      <c r="AH53" s="154"/>
      <c r="AI53" s="154"/>
      <c r="AJ53" s="154"/>
      <c r="AK53" s="154"/>
      <c r="AL53" s="200" t="str">
        <f>AL13</f>
        <v>15</v>
      </c>
      <c r="AM53" s="200"/>
      <c r="AN53" s="200"/>
      <c r="AO53" s="200"/>
      <c r="AP53" s="200"/>
      <c r="AQ53" s="200"/>
      <c r="AR53" s="154" t="s">
        <v>56</v>
      </c>
      <c r="AS53" s="154"/>
      <c r="AT53" s="195"/>
    </row>
    <row r="54" spans="2:46" ht="20.100000000000001" customHeight="1" x14ac:dyDescent="0.45">
      <c r="B54" s="201" t="s">
        <v>28</v>
      </c>
      <c r="C54" s="165"/>
      <c r="D54" s="165"/>
      <c r="E54" s="165"/>
      <c r="F54" s="165"/>
      <c r="G54" s="165"/>
      <c r="H54" s="165"/>
      <c r="I54" s="165"/>
      <c r="J54" s="202"/>
      <c r="K54" s="84"/>
      <c r="L54" s="41"/>
      <c r="M54" s="41"/>
      <c r="N54" s="41"/>
      <c r="O54" s="41"/>
      <c r="P54" s="41"/>
      <c r="Q54" s="41"/>
      <c r="R54" s="41"/>
      <c r="S54" s="41"/>
      <c r="T54" s="165" t="s">
        <v>22</v>
      </c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207">
        <f>V15</f>
        <v>3030</v>
      </c>
      <c r="AG54" s="207"/>
      <c r="AH54" s="207"/>
      <c r="AI54" s="207"/>
      <c r="AJ54" s="207"/>
      <c r="AK54" s="207"/>
      <c r="AL54" s="207"/>
      <c r="AM54" s="207"/>
      <c r="AN54" s="41" t="s">
        <v>62</v>
      </c>
      <c r="AO54" s="41"/>
      <c r="AT54" s="114"/>
    </row>
    <row r="55" spans="2:46" ht="20.100000000000001" customHeight="1" x14ac:dyDescent="0.45">
      <c r="B55" s="203"/>
      <c r="C55" s="169"/>
      <c r="D55" s="169"/>
      <c r="E55" s="169"/>
      <c r="F55" s="169"/>
      <c r="G55" s="169"/>
      <c r="H55" s="169"/>
      <c r="I55" s="169"/>
      <c r="J55" s="204"/>
      <c r="K55" s="85"/>
      <c r="L55" s="208" t="str">
        <f>L15</f>
        <v>有料</v>
      </c>
      <c r="M55" s="208"/>
      <c r="N55" s="208"/>
      <c r="O55" s="208"/>
      <c r="P55" s="208"/>
      <c r="Q55" s="208"/>
      <c r="R55" s="208"/>
      <c r="S55" s="208"/>
      <c r="T55" s="169" t="s">
        <v>23</v>
      </c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97">
        <f>AE15</f>
        <v>780</v>
      </c>
      <c r="AG55" s="197"/>
      <c r="AH55" s="197"/>
      <c r="AI55" s="197"/>
      <c r="AJ55" s="197"/>
      <c r="AK55" s="197"/>
      <c r="AL55" s="197"/>
      <c r="AM55" s="197"/>
      <c r="AN55" s="1" t="s">
        <v>62</v>
      </c>
      <c r="AQ55" s="1" t="s">
        <v>63</v>
      </c>
      <c r="AR55" s="1" t="s">
        <v>64</v>
      </c>
      <c r="AS55" s="1" t="s">
        <v>65</v>
      </c>
      <c r="AT55" s="120"/>
    </row>
    <row r="56" spans="2:46" ht="20.100000000000001" customHeight="1" x14ac:dyDescent="0.45">
      <c r="B56" s="203"/>
      <c r="C56" s="169"/>
      <c r="D56" s="169"/>
      <c r="E56" s="169"/>
      <c r="F56" s="169"/>
      <c r="G56" s="169"/>
      <c r="H56" s="169"/>
      <c r="I56" s="169"/>
      <c r="J56" s="204"/>
      <c r="K56" s="85"/>
      <c r="T56" s="198" t="s">
        <v>60</v>
      </c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9">
        <f>AN15</f>
        <v>0</v>
      </c>
      <c r="AG56" s="199"/>
      <c r="AH56" s="199"/>
      <c r="AI56" s="199"/>
      <c r="AJ56" s="199"/>
      <c r="AK56" s="199"/>
      <c r="AL56" s="199"/>
      <c r="AM56" s="199"/>
      <c r="AN56" s="81" t="s">
        <v>62</v>
      </c>
      <c r="AO56" s="81"/>
      <c r="AQ56" s="155"/>
      <c r="AR56" s="155"/>
      <c r="AS56" s="1" t="s">
        <v>66</v>
      </c>
      <c r="AT56" s="120"/>
    </row>
    <row r="57" spans="2:46" ht="20.100000000000001" customHeight="1" x14ac:dyDescent="0.45">
      <c r="B57" s="205"/>
      <c r="C57" s="198"/>
      <c r="D57" s="198"/>
      <c r="E57" s="198"/>
      <c r="F57" s="198"/>
      <c r="G57" s="198"/>
      <c r="H57" s="198"/>
      <c r="I57" s="198"/>
      <c r="J57" s="206"/>
      <c r="K57" s="86"/>
      <c r="L57" s="81"/>
      <c r="M57" s="81"/>
      <c r="N57" s="81"/>
      <c r="O57" s="81"/>
      <c r="P57" s="81"/>
      <c r="Q57" s="81"/>
      <c r="R57" s="81"/>
      <c r="S57" s="81"/>
      <c r="T57" s="154" t="s">
        <v>61</v>
      </c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97">
        <f>SUM(AF54:AM56)</f>
        <v>3810</v>
      </c>
      <c r="AG57" s="197"/>
      <c r="AH57" s="197"/>
      <c r="AI57" s="197"/>
      <c r="AJ57" s="197"/>
      <c r="AK57" s="197"/>
      <c r="AL57" s="197"/>
      <c r="AM57" s="197"/>
      <c r="AN57" s="81" t="s">
        <v>62</v>
      </c>
      <c r="AO57" s="81"/>
      <c r="AP57" s="81"/>
      <c r="AQ57" s="81"/>
      <c r="AR57" s="81"/>
      <c r="AS57" s="81"/>
      <c r="AT57" s="119"/>
    </row>
    <row r="58" spans="2:46" ht="20.100000000000001" customHeight="1" x14ac:dyDescent="0.45">
      <c r="B58" s="160" t="s">
        <v>40</v>
      </c>
      <c r="C58" s="161"/>
      <c r="D58" s="161"/>
      <c r="E58" s="161"/>
      <c r="F58" s="161"/>
      <c r="G58" s="161"/>
      <c r="H58" s="161"/>
      <c r="I58" s="161"/>
      <c r="J58" s="161"/>
      <c r="K58" s="174" t="str">
        <f>L17</f>
        <v>特になし</v>
      </c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5"/>
    </row>
    <row r="59" spans="2:46" ht="20.100000000000001" customHeight="1" x14ac:dyDescent="0.45">
      <c r="B59" s="176"/>
      <c r="C59" s="161"/>
      <c r="D59" s="161"/>
      <c r="E59" s="161"/>
      <c r="F59" s="161"/>
      <c r="G59" s="161"/>
      <c r="H59" s="161"/>
      <c r="I59" s="161"/>
      <c r="J59" s="161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5"/>
    </row>
    <row r="60" spans="2:46" ht="20.100000000000001" customHeight="1" x14ac:dyDescent="0.45">
      <c r="B60" s="160" t="s">
        <v>41</v>
      </c>
      <c r="C60" s="161"/>
      <c r="D60" s="161"/>
      <c r="E60" s="161"/>
      <c r="F60" s="161"/>
      <c r="G60" s="161"/>
      <c r="H60" s="161"/>
      <c r="I60" s="161"/>
      <c r="J60" s="161"/>
      <c r="K60" s="177" t="str">
        <f>L19</f>
        <v>特になし</v>
      </c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9"/>
      <c r="AI60" s="183" t="s">
        <v>70</v>
      </c>
      <c r="AJ60" s="184"/>
      <c r="AK60" s="189"/>
      <c r="AL60" s="190"/>
      <c r="AM60" s="190"/>
      <c r="AN60" s="190"/>
      <c r="AO60" s="190"/>
      <c r="AP60" s="190"/>
      <c r="AQ60" s="190"/>
      <c r="AR60" s="190"/>
      <c r="AS60" s="190"/>
      <c r="AT60" s="191"/>
    </row>
    <row r="61" spans="2:46" ht="20.100000000000001" customHeight="1" x14ac:dyDescent="0.45">
      <c r="B61" s="160"/>
      <c r="C61" s="161"/>
      <c r="D61" s="161"/>
      <c r="E61" s="161"/>
      <c r="F61" s="161"/>
      <c r="G61" s="161"/>
      <c r="H61" s="161"/>
      <c r="I61" s="161"/>
      <c r="J61" s="161"/>
      <c r="K61" s="180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2"/>
      <c r="AI61" s="185"/>
      <c r="AJ61" s="186"/>
      <c r="AK61" s="192"/>
      <c r="AL61" s="153"/>
      <c r="AM61" s="153"/>
      <c r="AN61" s="153"/>
      <c r="AO61" s="153"/>
      <c r="AP61" s="153"/>
      <c r="AQ61" s="153"/>
      <c r="AR61" s="153"/>
      <c r="AS61" s="153"/>
      <c r="AT61" s="193"/>
    </row>
    <row r="62" spans="2:46" ht="20.100000000000001" customHeight="1" x14ac:dyDescent="0.45">
      <c r="B62" s="160"/>
      <c r="C62" s="161"/>
      <c r="D62" s="161"/>
      <c r="E62" s="161"/>
      <c r="F62" s="161"/>
      <c r="G62" s="161"/>
      <c r="H62" s="161"/>
      <c r="I62" s="161"/>
      <c r="J62" s="161"/>
      <c r="K62" s="180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2"/>
      <c r="AI62" s="185"/>
      <c r="AJ62" s="186"/>
      <c r="AK62" s="192"/>
      <c r="AL62" s="153"/>
      <c r="AM62" s="153"/>
      <c r="AN62" s="153"/>
      <c r="AO62" s="153"/>
      <c r="AP62" s="153"/>
      <c r="AQ62" s="153"/>
      <c r="AR62" s="153"/>
      <c r="AS62" s="153"/>
      <c r="AT62" s="193"/>
    </row>
    <row r="63" spans="2:46" ht="20.100000000000001" customHeight="1" x14ac:dyDescent="0.45">
      <c r="B63" s="176"/>
      <c r="C63" s="161"/>
      <c r="D63" s="161"/>
      <c r="E63" s="161"/>
      <c r="F63" s="161"/>
      <c r="G63" s="161"/>
      <c r="H63" s="161"/>
      <c r="I63" s="161"/>
      <c r="J63" s="161"/>
      <c r="K63" s="194" t="s">
        <v>112</v>
      </c>
      <c r="L63" s="154"/>
      <c r="M63" s="154"/>
      <c r="N63" s="154"/>
      <c r="O63" s="154"/>
      <c r="P63" s="154"/>
      <c r="Q63" s="154"/>
      <c r="R63" s="154"/>
      <c r="S63" s="81" t="s">
        <v>113</v>
      </c>
      <c r="T63" s="196"/>
      <c r="U63" s="196"/>
      <c r="V63" s="196"/>
      <c r="W63" s="196"/>
      <c r="X63" s="196"/>
      <c r="Y63" s="196"/>
      <c r="Z63" s="121" t="s">
        <v>68</v>
      </c>
      <c r="AA63" s="196"/>
      <c r="AB63" s="196"/>
      <c r="AC63" s="196"/>
      <c r="AD63" s="196"/>
      <c r="AE63" s="196"/>
      <c r="AF63" s="196"/>
      <c r="AG63" s="81" t="s">
        <v>114</v>
      </c>
      <c r="AH63" s="81"/>
      <c r="AI63" s="187"/>
      <c r="AJ63" s="188"/>
      <c r="AK63" s="194"/>
      <c r="AL63" s="154"/>
      <c r="AM63" s="154"/>
      <c r="AN63" s="154"/>
      <c r="AO63" s="154"/>
      <c r="AP63" s="154"/>
      <c r="AQ63" s="154"/>
      <c r="AR63" s="154"/>
      <c r="AS63" s="154"/>
      <c r="AT63" s="195"/>
    </row>
    <row r="64" spans="2:46" ht="20.100000000000001" customHeight="1" x14ac:dyDescent="0.45">
      <c r="B64" s="160" t="s">
        <v>42</v>
      </c>
      <c r="C64" s="161"/>
      <c r="D64" s="161"/>
      <c r="E64" s="161"/>
      <c r="F64" s="161"/>
      <c r="G64" s="161"/>
      <c r="H64" s="161"/>
      <c r="I64" s="161"/>
      <c r="J64" s="161"/>
      <c r="K64" s="164" t="s">
        <v>11</v>
      </c>
      <c r="L64" s="165"/>
      <c r="M64" s="165"/>
      <c r="N64" s="165"/>
      <c r="O64" s="165"/>
      <c r="P64" s="165"/>
      <c r="Q64" s="166" t="str">
        <f>L21</f>
        <v>防府市○○一丁目2-3</v>
      </c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7"/>
    </row>
    <row r="65" spans="2:46" ht="20.100000000000001" customHeight="1" x14ac:dyDescent="0.45">
      <c r="B65" s="160"/>
      <c r="C65" s="161"/>
      <c r="D65" s="161"/>
      <c r="E65" s="161"/>
      <c r="F65" s="161"/>
      <c r="G65" s="161"/>
      <c r="H65" s="161"/>
      <c r="I65" s="161"/>
      <c r="J65" s="161"/>
      <c r="K65" s="168" t="s">
        <v>12</v>
      </c>
      <c r="L65" s="169"/>
      <c r="M65" s="169"/>
      <c r="N65" s="169"/>
      <c r="O65" s="169"/>
      <c r="P65" s="169"/>
      <c r="Q65" s="170" t="str">
        <f>L22</f>
        <v>○○合唱同好会</v>
      </c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  <c r="AO65" s="170"/>
      <c r="AP65" s="170"/>
      <c r="AQ65" s="170"/>
      <c r="AR65" s="170"/>
      <c r="AS65" s="170"/>
      <c r="AT65" s="171"/>
    </row>
    <row r="66" spans="2:46" ht="20.100000000000001" customHeight="1" x14ac:dyDescent="0.45">
      <c r="B66" s="160"/>
      <c r="C66" s="161"/>
      <c r="D66" s="161"/>
      <c r="E66" s="161"/>
      <c r="F66" s="161"/>
      <c r="G66" s="161"/>
      <c r="H66" s="161"/>
      <c r="I66" s="161"/>
      <c r="J66" s="161"/>
      <c r="K66" s="168" t="s">
        <v>13</v>
      </c>
      <c r="L66" s="169"/>
      <c r="M66" s="169"/>
      <c r="N66" s="169"/>
      <c r="O66" s="169"/>
      <c r="P66" s="169"/>
      <c r="Q66" s="170" t="str">
        <f>L23</f>
        <v>防府　花子</v>
      </c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1"/>
    </row>
    <row r="67" spans="2:46" ht="20.100000000000001" customHeight="1" thickBot="1" x14ac:dyDescent="0.5">
      <c r="B67" s="162"/>
      <c r="C67" s="163"/>
      <c r="D67" s="163"/>
      <c r="E67" s="163"/>
      <c r="F67" s="163"/>
      <c r="G67" s="163"/>
      <c r="H67" s="163"/>
      <c r="I67" s="163"/>
      <c r="J67" s="163"/>
      <c r="K67" s="172" t="s">
        <v>14</v>
      </c>
      <c r="L67" s="173"/>
      <c r="M67" s="173"/>
      <c r="N67" s="173"/>
      <c r="O67" s="173"/>
      <c r="P67" s="173"/>
      <c r="Q67" s="146" t="str">
        <f>L24</f>
        <v>佐波　太郎</v>
      </c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73" t="s">
        <v>15</v>
      </c>
      <c r="AD67" s="173"/>
      <c r="AE67" s="173"/>
      <c r="AF67" s="173"/>
      <c r="AG67" s="173"/>
      <c r="AH67" s="173"/>
      <c r="AI67" s="146" t="str">
        <f>L25&amp;P25&amp;R25&amp;V25&amp;X25</f>
        <v>090-0000-0000</v>
      </c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7"/>
    </row>
    <row r="68" spans="2:46" ht="12.75" customHeight="1" x14ac:dyDescent="0.45">
      <c r="AD68" s="85" t="s">
        <v>98</v>
      </c>
      <c r="AT68" s="58"/>
    </row>
    <row r="69" spans="2:46" ht="12.75" customHeight="1" x14ac:dyDescent="0.45">
      <c r="B69" s="148" t="s">
        <v>73</v>
      </c>
      <c r="C69" s="148"/>
      <c r="D69" s="148"/>
      <c r="E69" s="148"/>
      <c r="F69" s="148"/>
      <c r="G69" s="148"/>
      <c r="H69" s="148"/>
      <c r="I69" s="148" t="s">
        <v>74</v>
      </c>
      <c r="J69" s="148"/>
      <c r="K69" s="148"/>
      <c r="L69" s="148"/>
      <c r="M69" s="148"/>
      <c r="N69" s="148"/>
      <c r="O69" s="148"/>
      <c r="P69" s="148" t="s">
        <v>75</v>
      </c>
      <c r="Q69" s="148"/>
      <c r="R69" s="148"/>
      <c r="S69" s="148"/>
      <c r="T69" s="148"/>
      <c r="U69" s="148"/>
      <c r="V69" s="148"/>
      <c r="AD69" s="149" t="s">
        <v>126</v>
      </c>
      <c r="AE69" s="150"/>
      <c r="AF69" s="150"/>
      <c r="AG69" s="150"/>
      <c r="AH69" s="150"/>
      <c r="AI69" s="150"/>
      <c r="AJ69" s="150"/>
      <c r="AK69" s="153" t="s">
        <v>115</v>
      </c>
      <c r="AL69" s="153"/>
      <c r="AM69" s="153"/>
      <c r="AN69" s="153"/>
      <c r="AO69" s="155"/>
      <c r="AP69" s="155"/>
      <c r="AQ69" s="155"/>
      <c r="AR69" s="155"/>
      <c r="AS69" s="155"/>
      <c r="AT69" s="156"/>
    </row>
    <row r="70" spans="2:46" ht="12.75" customHeight="1" x14ac:dyDescent="0.45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48" t="s">
        <v>76</v>
      </c>
      <c r="Q70" s="148"/>
      <c r="R70" s="148"/>
      <c r="S70" s="148"/>
      <c r="T70" s="148"/>
      <c r="U70" s="148"/>
      <c r="V70" s="148"/>
      <c r="AD70" s="151"/>
      <c r="AE70" s="152"/>
      <c r="AF70" s="152"/>
      <c r="AG70" s="152"/>
      <c r="AH70" s="152"/>
      <c r="AI70" s="152"/>
      <c r="AJ70" s="152"/>
      <c r="AK70" s="154"/>
      <c r="AL70" s="154"/>
      <c r="AM70" s="154"/>
      <c r="AN70" s="154"/>
      <c r="AO70" s="157"/>
      <c r="AP70" s="157"/>
      <c r="AQ70" s="157"/>
      <c r="AR70" s="157"/>
      <c r="AS70" s="157"/>
      <c r="AT70" s="158"/>
    </row>
    <row r="71" spans="2:46" ht="12.75" customHeight="1" x14ac:dyDescent="0.45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48"/>
      <c r="Q71" s="148"/>
      <c r="R71" s="148"/>
      <c r="S71" s="148"/>
      <c r="T71" s="148"/>
      <c r="U71" s="148"/>
      <c r="V71" s="148"/>
    </row>
    <row r="72" spans="2:46" ht="12.75" customHeight="1" x14ac:dyDescent="0.45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48"/>
      <c r="Q72" s="148"/>
      <c r="R72" s="148"/>
      <c r="S72" s="148"/>
      <c r="T72" s="148"/>
      <c r="U72" s="148"/>
      <c r="V72" s="148"/>
    </row>
  </sheetData>
  <sheetProtection sheet="1" objects="1" scenarios="1"/>
  <mergeCells count="153">
    <mergeCell ref="AI67:AT67"/>
    <mergeCell ref="B69:H69"/>
    <mergeCell ref="I69:O69"/>
    <mergeCell ref="P69:V69"/>
    <mergeCell ref="AD69:AJ70"/>
    <mergeCell ref="AK69:AN70"/>
    <mergeCell ref="AO69:AT70"/>
    <mergeCell ref="B70:H72"/>
    <mergeCell ref="I70:O72"/>
    <mergeCell ref="P70:V72"/>
    <mergeCell ref="B64:J67"/>
    <mergeCell ref="K64:P64"/>
    <mergeCell ref="Q64:AT64"/>
    <mergeCell ref="K65:P65"/>
    <mergeCell ref="Q65:AT65"/>
    <mergeCell ref="K66:P66"/>
    <mergeCell ref="Q66:AT66"/>
    <mergeCell ref="K67:P67"/>
    <mergeCell ref="Q67:AB67"/>
    <mergeCell ref="AC67:AH67"/>
    <mergeCell ref="B58:J59"/>
    <mergeCell ref="K58:AT59"/>
    <mergeCell ref="B60:J63"/>
    <mergeCell ref="K60:AH62"/>
    <mergeCell ref="AI60:AJ63"/>
    <mergeCell ref="AK60:AT63"/>
    <mergeCell ref="K63:R63"/>
    <mergeCell ref="T63:Y63"/>
    <mergeCell ref="AA63:AF63"/>
    <mergeCell ref="AF55:AM55"/>
    <mergeCell ref="T56:AE56"/>
    <mergeCell ref="AF56:AM56"/>
    <mergeCell ref="AQ56:AR56"/>
    <mergeCell ref="T57:AE57"/>
    <mergeCell ref="AF57:AM57"/>
    <mergeCell ref="B52:J53"/>
    <mergeCell ref="K52:AT52"/>
    <mergeCell ref="AF53:AK53"/>
    <mergeCell ref="AL53:AQ53"/>
    <mergeCell ref="AR53:AT53"/>
    <mergeCell ref="B54:J57"/>
    <mergeCell ref="T54:AE54"/>
    <mergeCell ref="AF54:AM54"/>
    <mergeCell ref="L55:S55"/>
    <mergeCell ref="T55:AE55"/>
    <mergeCell ref="B45:J46"/>
    <mergeCell ref="K45:AT46"/>
    <mergeCell ref="B47:J49"/>
    <mergeCell ref="K47:AT49"/>
    <mergeCell ref="B50:J51"/>
    <mergeCell ref="L50:O50"/>
    <mergeCell ref="P50:R50"/>
    <mergeCell ref="S50:T50"/>
    <mergeCell ref="U50:W50"/>
    <mergeCell ref="X50:Y50"/>
    <mergeCell ref="AQ50:AS50"/>
    <mergeCell ref="AG51:AI51"/>
    <mergeCell ref="AJ51:AK51"/>
    <mergeCell ref="AL51:AN51"/>
    <mergeCell ref="AO51:AP51"/>
    <mergeCell ref="AQ51:AS51"/>
    <mergeCell ref="Z50:AB50"/>
    <mergeCell ref="AC50:AD50"/>
    <mergeCell ref="AG50:AI50"/>
    <mergeCell ref="AJ50:AK50"/>
    <mergeCell ref="AL50:AN50"/>
    <mergeCell ref="AO50:AP50"/>
    <mergeCell ref="S43:T43"/>
    <mergeCell ref="V43:Z44"/>
    <mergeCell ref="AA43:AE44"/>
    <mergeCell ref="AF43:AJ44"/>
    <mergeCell ref="AK43:AO44"/>
    <mergeCell ref="AP43:AT44"/>
    <mergeCell ref="B44:U44"/>
    <mergeCell ref="B43:E43"/>
    <mergeCell ref="F43:H43"/>
    <mergeCell ref="I43:J43"/>
    <mergeCell ref="K43:M43"/>
    <mergeCell ref="N43:O43"/>
    <mergeCell ref="P43:R43"/>
    <mergeCell ref="A28:AT34"/>
    <mergeCell ref="J38:W38"/>
    <mergeCell ref="Y38:AT39"/>
    <mergeCell ref="J39:W39"/>
    <mergeCell ref="V42:Z42"/>
    <mergeCell ref="AA42:AE42"/>
    <mergeCell ref="AF42:AJ42"/>
    <mergeCell ref="AK42:AO42"/>
    <mergeCell ref="AP42:AT42"/>
    <mergeCell ref="L25:O25"/>
    <mergeCell ref="P25:Q25"/>
    <mergeCell ref="R25:U25"/>
    <mergeCell ref="V25:W25"/>
    <mergeCell ref="X25:AA25"/>
    <mergeCell ref="A27:AT27"/>
    <mergeCell ref="E21:F25"/>
    <mergeCell ref="G21:K21"/>
    <mergeCell ref="L21:AQ21"/>
    <mergeCell ref="G22:K22"/>
    <mergeCell ref="L22:AQ22"/>
    <mergeCell ref="G23:K23"/>
    <mergeCell ref="L23:AA23"/>
    <mergeCell ref="G24:K24"/>
    <mergeCell ref="L24:AA24"/>
    <mergeCell ref="G25:K25"/>
    <mergeCell ref="AI15:AM15"/>
    <mergeCell ref="AN15:AQ15"/>
    <mergeCell ref="E17:K17"/>
    <mergeCell ref="L17:AQ17"/>
    <mergeCell ref="E19:K19"/>
    <mergeCell ref="L19:AQ19"/>
    <mergeCell ref="E15:K15"/>
    <mergeCell ref="L15:O15"/>
    <mergeCell ref="Q15:U15"/>
    <mergeCell ref="V15:Y15"/>
    <mergeCell ref="Z15:AD15"/>
    <mergeCell ref="AE15:AH15"/>
    <mergeCell ref="AE11:AG11"/>
    <mergeCell ref="AH11:AI11"/>
    <mergeCell ref="AJ11:AL11"/>
    <mergeCell ref="AM11:AN11"/>
    <mergeCell ref="AO11:AQ11"/>
    <mergeCell ref="E13:K13"/>
    <mergeCell ref="L13:AB13"/>
    <mergeCell ref="AE13:AK13"/>
    <mergeCell ref="AL13:AO13"/>
    <mergeCell ref="AP13:AQ13"/>
    <mergeCell ref="AC10:AD10"/>
    <mergeCell ref="AE10:AG10"/>
    <mergeCell ref="AH10:AI10"/>
    <mergeCell ref="AJ10:AL10"/>
    <mergeCell ref="AM10:AN10"/>
    <mergeCell ref="AO10:AQ10"/>
    <mergeCell ref="E8:K8"/>
    <mergeCell ref="L8:U8"/>
    <mergeCell ref="AA8:AG8"/>
    <mergeCell ref="AH8:AQ8"/>
    <mergeCell ref="E10:K10"/>
    <mergeCell ref="L10:R10"/>
    <mergeCell ref="S10:T10"/>
    <mergeCell ref="U10:W10"/>
    <mergeCell ref="X10:Y10"/>
    <mergeCell ref="Z10:AB10"/>
    <mergeCell ref="E2:AQ2"/>
    <mergeCell ref="E4:I4"/>
    <mergeCell ref="Y4:AB4"/>
    <mergeCell ref="E6:K6"/>
    <mergeCell ref="L6:R6"/>
    <mergeCell ref="S6:T6"/>
    <mergeCell ref="U6:W6"/>
    <mergeCell ref="X6:Y6"/>
    <mergeCell ref="Z6:AB6"/>
    <mergeCell ref="AC6:AD6"/>
  </mergeCells>
  <phoneticPr fontId="2"/>
  <dataValidations count="8">
    <dataValidation type="list" allowBlank="1" showInputMessage="1" showErrorMessage="1" sqref="AH8:AQ8" xr:uid="{9D807FAA-662B-4240-BB9D-407567028F56}">
      <formula1>"　,学習室,集会室,休養室,調理実習室"</formula1>
    </dataValidation>
    <dataValidation type="list" allowBlank="1" showInputMessage="1" showErrorMessage="1" sqref="AJ10:AL11" xr:uid="{86274BC4-DC6B-4901-A7D7-3FD0912AFA90}">
      <formula1>"00,15,30,45"</formula1>
    </dataValidation>
    <dataValidation type="list" allowBlank="1" showInputMessage="1" showErrorMessage="1" sqref="AE10:AG11" xr:uid="{ADBDFF0E-09A8-418E-9B6A-ED4E9717DC75}">
      <formula1>"08,09,10,11,12,13,14,15,16,17,18,19,20,21,22"</formula1>
    </dataValidation>
    <dataValidation type="list" allowBlank="1" showInputMessage="1" showErrorMessage="1" sqref="Z6:AB6 Z10:AB10" xr:uid="{76FE0A61-E2CF-4D0A-9FD9-2F256CCE1F5B}">
      <formula1>"01,02,03,04,05,06,07,08,09,10,11,12,13,14,15,16,17,18,19,20,21,22,23,24,25,26,27,28,29,30,31"</formula1>
    </dataValidation>
    <dataValidation type="list" allowBlank="1" showInputMessage="1" showErrorMessage="1" sqref="U6:W6 U10:W10" xr:uid="{05C147F8-9F02-49AD-BF3E-D868879EF19F}">
      <formula1>"01,02,03,04,05,06,07,08,09,10,11,12"</formula1>
    </dataValidation>
    <dataValidation type="list" allowBlank="1" showInputMessage="1" showErrorMessage="1" sqref="L6:R6 L10:R10" xr:uid="{0AF0359A-375F-453C-8CD1-8960562741D3}">
      <formula1>"2023,2024,2025,2026,2027,2028,2029,2030"</formula1>
    </dataValidation>
    <dataValidation type="list" allowBlank="1" showInputMessage="1" showErrorMessage="1" sqref="L15:O15" xr:uid="{D5ED7476-416C-4EC9-9739-A8A5FFE61EAC}">
      <formula1>"免除,免除(文化協会),有料"</formula1>
    </dataValidation>
    <dataValidation type="list" allowBlank="1" showInputMessage="1" showErrorMessage="1" sqref="L8:U8" xr:uid="{B8AB05C8-A60C-4CF0-98BA-E5CCA719446C}">
      <formula1>"　,佐波"</formula1>
    </dataValidation>
  </dataValidations>
  <printOptions horizontalCentered="1"/>
  <pageMargins left="0.98425196850393704" right="0.98425196850393704" top="0.74803149606299213" bottom="0.74803149606299213" header="0.31496062992125984" footer="0.31496062992125984"/>
  <pageSetup paperSize="9" scale="97" orientation="portrait" horizontalDpi="4294967294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F17D8-E534-4FA4-A0A1-65486B7DDD8C}">
  <sheetPr>
    <tabColor rgb="FF92D050"/>
    <pageSetUpPr fitToPage="1"/>
  </sheetPr>
  <dimension ref="A1:V21"/>
  <sheetViews>
    <sheetView view="pageBreakPreview" zoomScale="80" zoomScaleNormal="100" zoomScaleSheetLayoutView="80" workbookViewId="0">
      <selection activeCell="V3" sqref="V3"/>
    </sheetView>
  </sheetViews>
  <sheetFormatPr defaultColWidth="8.69921875" defaultRowHeight="18" x14ac:dyDescent="0.45"/>
  <cols>
    <col min="1" max="1" width="10.69921875" style="18" customWidth="1"/>
    <col min="2" max="3" width="8.69921875" style="18" customWidth="1"/>
    <col min="4" max="4" width="10.69921875" style="18" customWidth="1"/>
    <col min="5" max="6" width="8.69921875" style="18" customWidth="1"/>
    <col min="7" max="7" width="10.69921875" style="18" customWidth="1"/>
    <col min="8" max="11" width="8.69921875" style="18" customWidth="1"/>
    <col min="12" max="12" width="8.69921875" style="18"/>
    <col min="13" max="14" width="8.69921875" style="18" customWidth="1"/>
    <col min="15" max="16" width="16.69921875" style="18" customWidth="1"/>
    <col min="17" max="17" width="9.19921875" style="18" bestFit="1" customWidth="1"/>
    <col min="18" max="18" width="8.69921875" style="18"/>
    <col min="19" max="19" width="11.59765625" style="18" bestFit="1" customWidth="1"/>
    <col min="20" max="21" width="8.69921875" style="18"/>
    <col min="22" max="22" width="16.69921875" style="18" customWidth="1"/>
    <col min="23" max="16384" width="8.69921875" style="18"/>
  </cols>
  <sheetData>
    <row r="1" spans="1:22" x14ac:dyDescent="0.45">
      <c r="A1" s="87" t="s">
        <v>1</v>
      </c>
      <c r="B1" s="87" t="s">
        <v>2</v>
      </c>
      <c r="C1" s="87" t="s">
        <v>3</v>
      </c>
      <c r="D1" s="87" t="s">
        <v>19</v>
      </c>
      <c r="E1" s="87" t="s">
        <v>21</v>
      </c>
      <c r="F1" s="87" t="s">
        <v>20</v>
      </c>
      <c r="G1" s="87" t="s">
        <v>30</v>
      </c>
      <c r="H1" s="87" t="s">
        <v>4</v>
      </c>
      <c r="I1" s="87" t="s">
        <v>5</v>
      </c>
      <c r="J1" s="87" t="s">
        <v>22</v>
      </c>
      <c r="K1" s="88" t="s">
        <v>23</v>
      </c>
      <c r="L1" s="88" t="s">
        <v>24</v>
      </c>
      <c r="M1" s="87" t="s">
        <v>119</v>
      </c>
      <c r="N1" s="87" t="s">
        <v>120</v>
      </c>
      <c r="O1" s="87" t="s">
        <v>11</v>
      </c>
      <c r="P1" s="87" t="s">
        <v>12</v>
      </c>
      <c r="Q1" s="87" t="s">
        <v>13</v>
      </c>
      <c r="R1" s="87" t="s">
        <v>14</v>
      </c>
      <c r="S1" s="87" t="s">
        <v>15</v>
      </c>
      <c r="T1" s="87" t="s">
        <v>6</v>
      </c>
      <c r="U1" s="87" t="s">
        <v>125</v>
      </c>
      <c r="V1" s="87" t="s">
        <v>10</v>
      </c>
    </row>
    <row r="2" spans="1:22" x14ac:dyDescent="0.45">
      <c r="A2" s="123" t="str">
        <f>'申請書（入力・印刷）'!L6&amp;'申請書（入力・印刷）'!U6&amp;'申請書（入力・印刷）'!Z6</f>
        <v/>
      </c>
      <c r="B2" s="18">
        <f>'申請書（入力・印刷）'!L8</f>
        <v>0</v>
      </c>
      <c r="C2" s="18">
        <f>'申請書（入力・印刷）'!AH8</f>
        <v>0</v>
      </c>
      <c r="D2" s="20" t="str">
        <f>'申請書（入力・印刷）'!L10&amp;'申請書（入力・印刷）'!U10&amp;'申請書（入力・印刷）'!Z10</f>
        <v/>
      </c>
      <c r="E2" s="21" t="str">
        <f>'申請書（入力・印刷）'!AE10&amp;'申請書（入力・印刷）'!AJ10</f>
        <v/>
      </c>
      <c r="F2" s="21" t="str">
        <f>'申請書（入力・印刷）'!AE11&amp;'申請書（入力・印刷）'!AJ11</f>
        <v/>
      </c>
      <c r="G2" s="18">
        <f>'申請書（入力・印刷）'!L13</f>
        <v>0</v>
      </c>
      <c r="H2" s="123">
        <f>'申請書（入力・印刷）'!AL13</f>
        <v>0</v>
      </c>
      <c r="I2" s="18">
        <f>'申請書（入力・印刷）'!L15</f>
        <v>0</v>
      </c>
      <c r="J2" s="124">
        <f>'申請書（入力・印刷）'!V15</f>
        <v>0</v>
      </c>
      <c r="K2" s="124">
        <f>'申請書（入力・印刷）'!AE15</f>
        <v>0</v>
      </c>
      <c r="L2" s="124">
        <f>'申請書（入力・印刷）'!AN15</f>
        <v>0</v>
      </c>
      <c r="M2" s="18">
        <f>'申請書（入力・印刷）'!L17</f>
        <v>0</v>
      </c>
      <c r="N2" s="18">
        <f>'申請書（入力・印刷）'!L19</f>
        <v>0</v>
      </c>
      <c r="O2" s="26">
        <f>'申請書（入力・印刷）'!L21</f>
        <v>0</v>
      </c>
      <c r="P2" s="26">
        <f>'申請書（入力・印刷）'!L22</f>
        <v>0</v>
      </c>
      <c r="Q2" s="26">
        <f>'申請書（入力・印刷）'!L23</f>
        <v>0</v>
      </c>
      <c r="R2" s="26">
        <f>'申請書（入力・印刷）'!L24</f>
        <v>0</v>
      </c>
      <c r="S2" s="128" t="str">
        <f>'申請書（入力・印刷）'!L25&amp;'申請書（入力・印刷）'!R25&amp;'申請書（入力・印刷）'!X25</f>
        <v/>
      </c>
      <c r="T2" s="129"/>
      <c r="U2" s="129"/>
      <c r="V2" s="130">
        <f ca="1">TODAY()</f>
        <v>45119</v>
      </c>
    </row>
    <row r="3" spans="1:22" x14ac:dyDescent="0.45">
      <c r="A3" s="19"/>
      <c r="F3" s="21"/>
    </row>
    <row r="4" spans="1:22" x14ac:dyDescent="0.45">
      <c r="A4" s="19"/>
      <c r="F4" s="21"/>
    </row>
    <row r="5" spans="1:22" x14ac:dyDescent="0.45">
      <c r="A5" s="19"/>
      <c r="F5" s="21"/>
    </row>
    <row r="6" spans="1:22" x14ac:dyDescent="0.45">
      <c r="A6" s="27" t="s">
        <v>29</v>
      </c>
      <c r="F6" s="21"/>
    </row>
    <row r="7" spans="1:22" x14ac:dyDescent="0.45">
      <c r="A7" s="28" t="s">
        <v>16</v>
      </c>
      <c r="F7" s="21"/>
    </row>
    <row r="8" spans="1:22" x14ac:dyDescent="0.45">
      <c r="A8" s="19"/>
      <c r="B8" s="24"/>
      <c r="F8" s="21"/>
    </row>
    <row r="9" spans="1:22" x14ac:dyDescent="0.45">
      <c r="A9" s="125" t="str">
        <f>A2</f>
        <v/>
      </c>
      <c r="D9" s="126" t="str">
        <f>D2</f>
        <v/>
      </c>
      <c r="E9" s="127" t="str">
        <f>E2</f>
        <v/>
      </c>
      <c r="F9" s="127" t="str">
        <f>F2</f>
        <v/>
      </c>
      <c r="I9" s="18">
        <f>I2</f>
        <v>0</v>
      </c>
      <c r="V9" s="25" t="str">
        <f ca="1">TEXT(V2,"yyyy/mm/dd")</f>
        <v>2023/07/12</v>
      </c>
    </row>
    <row r="10" spans="1:22" x14ac:dyDescent="0.45">
      <c r="A10" s="25">
        <f>LEN(A9)</f>
        <v>0</v>
      </c>
      <c r="C10" s="25">
        <f>LEN(C2)</f>
        <v>1</v>
      </c>
      <c r="D10" s="25">
        <f>LEN(D9)</f>
        <v>0</v>
      </c>
      <c r="E10" s="25">
        <f>LEN(E9)</f>
        <v>0</v>
      </c>
      <c r="F10" s="25">
        <f>LEN(F9)</f>
        <v>0</v>
      </c>
      <c r="I10" s="25">
        <f>LEN(I9)</f>
        <v>1</v>
      </c>
      <c r="V10" s="25">
        <f ca="1">LEN(V9)</f>
        <v>10</v>
      </c>
    </row>
    <row r="11" spans="1:22" x14ac:dyDescent="0.45">
      <c r="A11" s="25"/>
      <c r="C11" s="25" t="s">
        <v>31</v>
      </c>
      <c r="D11" s="25"/>
      <c r="E11" s="25"/>
      <c r="F11" s="25"/>
      <c r="I11" s="25" t="s">
        <v>26</v>
      </c>
      <c r="V11" s="25"/>
    </row>
    <row r="12" spans="1:22" x14ac:dyDescent="0.45">
      <c r="A12" s="25"/>
      <c r="C12" s="25" t="s">
        <v>18</v>
      </c>
      <c r="D12" s="25"/>
      <c r="E12" s="25"/>
      <c r="F12" s="25"/>
      <c r="I12" s="25" t="s">
        <v>138</v>
      </c>
      <c r="V12" s="25"/>
    </row>
    <row r="13" spans="1:22" x14ac:dyDescent="0.45">
      <c r="A13" s="25"/>
      <c r="C13" s="25" t="s">
        <v>32</v>
      </c>
      <c r="D13" s="25"/>
      <c r="E13" s="25"/>
      <c r="F13" s="25"/>
      <c r="I13" s="25" t="s">
        <v>27</v>
      </c>
      <c r="V13" s="25"/>
    </row>
    <row r="14" spans="1:22" x14ac:dyDescent="0.45">
      <c r="A14" s="25"/>
      <c r="C14" s="25" t="s">
        <v>25</v>
      </c>
      <c r="D14" s="25"/>
      <c r="E14" s="25"/>
      <c r="F14" s="25"/>
      <c r="V14" s="25"/>
    </row>
    <row r="15" spans="1:22" x14ac:dyDescent="0.2">
      <c r="A15" s="18" t="s">
        <v>7</v>
      </c>
      <c r="B15" s="23" t="str">
        <f>IF($A$10&gt;9,MID($A$9,$A$10-9,1)," ")</f>
        <v xml:space="preserve"> </v>
      </c>
      <c r="C15" s="23" t="str">
        <f>IF($A$10&gt;8,MID($A$9,$A$10-8,1)," ")</f>
        <v xml:space="preserve"> </v>
      </c>
      <c r="D15" s="23" t="str">
        <f>IF($A$10&gt;7,MID($A$9,$A$10-7,1)," ")</f>
        <v xml:space="preserve"> </v>
      </c>
      <c r="E15" s="23" t="str">
        <f>IF($A$10&gt;6,MID($A$9,$A$10-6,1)," ")</f>
        <v xml:space="preserve"> </v>
      </c>
      <c r="F15" s="23" t="str">
        <f>IF($A$10&gt;5,MID($A$9,$A$10-5,1)," ")</f>
        <v xml:space="preserve"> </v>
      </c>
      <c r="G15" s="23" t="str">
        <f>IF($A$10&gt;4,MID($A$9,$A$10-4,1)," ")</f>
        <v xml:space="preserve"> </v>
      </c>
      <c r="H15" s="23" t="str">
        <f>IF($A$10&gt;3,MID($A$9,$A$10-3,1)," ")</f>
        <v xml:space="preserve"> </v>
      </c>
      <c r="I15" s="23" t="str">
        <f>IF($A$10&gt;2,MID($A$9,$A$10-2,1)," ")</f>
        <v xml:space="preserve"> </v>
      </c>
      <c r="J15" s="23" t="str">
        <f>IF($A$10&gt;1,MID($A$9,$A$10-1,1)," ")</f>
        <v xml:space="preserve"> </v>
      </c>
      <c r="K15" s="23" t="str">
        <f>IF($A$10&gt;0,MID($A$9,$A$10-0,1)," ")</f>
        <v xml:space="preserve"> </v>
      </c>
    </row>
    <row r="16" spans="1:22" x14ac:dyDescent="0.2">
      <c r="A16" s="18" t="s">
        <v>8</v>
      </c>
      <c r="B16" s="23" t="str">
        <f>IF($C$10&gt;4,MID($C$2,$C$10-4,1)," ")</f>
        <v xml:space="preserve"> </v>
      </c>
      <c r="C16" s="23" t="str">
        <f>IF($C$10&gt;3,MID($C$2,$C$10-3,1)," ")</f>
        <v xml:space="preserve"> </v>
      </c>
      <c r="D16" s="23" t="str">
        <f>IF($C$10&gt;2,MID($C$2,$C$10-2,1)," ")</f>
        <v xml:space="preserve"> </v>
      </c>
      <c r="E16" s="23" t="str">
        <f>IF($C$10&gt;1,MID($C$2,$C$10-1,1)," ")</f>
        <v xml:space="preserve"> </v>
      </c>
      <c r="F16" s="23" t="str">
        <f>IF($C$10&gt;0,MID($C$2,$C$10-0,1)," ")</f>
        <v>0</v>
      </c>
      <c r="G16" s="22"/>
      <c r="H16" s="22"/>
      <c r="I16" s="22"/>
      <c r="J16" s="22"/>
      <c r="K16" s="22"/>
      <c r="L16" s="22"/>
      <c r="M16" s="22"/>
      <c r="N16" s="22"/>
      <c r="O16" s="22"/>
      <c r="R16" s="22"/>
    </row>
    <row r="17" spans="1:18" x14ac:dyDescent="0.2">
      <c r="A17" s="18" t="s">
        <v>19</v>
      </c>
      <c r="B17" s="23" t="str">
        <f>IF($D$10&gt;9,MID($D$9,$D$10-9,1)," ")</f>
        <v xml:space="preserve"> </v>
      </c>
      <c r="C17" s="23" t="str">
        <f>IF($D$10&gt;8,MID($D$9,$D$10-8,1)," ")</f>
        <v xml:space="preserve"> </v>
      </c>
      <c r="D17" s="23" t="str">
        <f>IF($D$10&gt;7,MID($D$9,$D$10-7,1)," ")</f>
        <v xml:space="preserve"> </v>
      </c>
      <c r="E17" s="23" t="str">
        <f>IF($D$10&gt;6,MID($D$9,$D$10-6,1)," ")</f>
        <v xml:space="preserve"> </v>
      </c>
      <c r="F17" s="23" t="str">
        <f>IF($D$10&gt;5,MID($D$9,$D$10-5,1)," ")</f>
        <v xml:space="preserve"> </v>
      </c>
      <c r="G17" s="23" t="str">
        <f>IF($D$10&gt;4,MID($D$9,$D$10-4,1)," ")</f>
        <v xml:space="preserve"> </v>
      </c>
      <c r="H17" s="23" t="str">
        <f>IF($D$10&gt;3,MID($D$9,$D$10-3,1)," ")</f>
        <v xml:space="preserve"> </v>
      </c>
      <c r="I17" s="23" t="str">
        <f>IF($D$10&gt;2,MID($D$9,$D$10-2,1)," ")</f>
        <v xml:space="preserve"> </v>
      </c>
      <c r="J17" s="23" t="str">
        <f>IF($D$10&gt;1,MID($D$9,$D$10-1,1)," ")</f>
        <v xml:space="preserve"> </v>
      </c>
      <c r="K17" s="23" t="str">
        <f>IF($D$10&gt;0,MID($D$9,$D$10-0,1)," ")</f>
        <v xml:space="preserve"> </v>
      </c>
      <c r="L17" s="23"/>
      <c r="M17" s="23"/>
      <c r="N17" s="23"/>
      <c r="O17" s="23"/>
      <c r="P17" s="23"/>
      <c r="Q17" s="23"/>
      <c r="R17" s="23"/>
    </row>
    <row r="18" spans="1:18" x14ac:dyDescent="0.2">
      <c r="A18" s="18" t="s">
        <v>21</v>
      </c>
      <c r="B18" s="23" t="str">
        <f>IF($E$10&gt;5,MID($E$9,$E$10-5,1)," ")</f>
        <v xml:space="preserve"> </v>
      </c>
      <c r="C18" s="23" t="str">
        <f>IF($E$10&gt;4,MID($E$9,$E$10-4,1)," ")</f>
        <v xml:space="preserve"> </v>
      </c>
      <c r="D18" s="23" t="str">
        <f>IF($E$10&gt;3,MID($E$9,$E$10-3,1)," ")</f>
        <v xml:space="preserve"> </v>
      </c>
      <c r="E18" s="23" t="str">
        <f>IF($E$10&gt;2,MID($E$9,$E$10-2,1)," ")</f>
        <v xml:space="preserve"> </v>
      </c>
      <c r="F18" s="23" t="str">
        <f>IF($E$10&gt;1,MID($E$9,$E$10-1,1)," ")</f>
        <v xml:space="preserve"> </v>
      </c>
      <c r="G18" s="23" t="str">
        <f>IF($E$10&gt;0,MID($E$9,$E$10-0,1)," ")</f>
        <v xml:space="preserve"> </v>
      </c>
    </row>
    <row r="19" spans="1:18" x14ac:dyDescent="0.2">
      <c r="A19" s="18" t="s">
        <v>20</v>
      </c>
      <c r="B19" s="23" t="str">
        <f>IF($F$10&gt;5,MID($F$9,$F$10-5,1)," ")</f>
        <v xml:space="preserve"> </v>
      </c>
      <c r="C19" s="23" t="str">
        <f>IF($F$10&gt;4,MID($F$9,$F$10-4,1)," ")</f>
        <v xml:space="preserve"> </v>
      </c>
      <c r="D19" s="23" t="str">
        <f>IF($F$10&gt;3,MID($F$9,$F$10-3,1)," ")</f>
        <v xml:space="preserve"> </v>
      </c>
      <c r="E19" s="23" t="str">
        <f>IF($F$10&gt;2,MID($F$9,$F$10-2,1)," ")</f>
        <v xml:space="preserve"> </v>
      </c>
      <c r="F19" s="23" t="str">
        <f>IF($F$10&gt;1,MID($F$9,$F$10-1,1)," ")</f>
        <v xml:space="preserve"> </v>
      </c>
      <c r="G19" s="23" t="str">
        <f>IF($F$10&gt;0,MID($F$9,$F$10-0,1)," ")</f>
        <v xml:space="preserve"> </v>
      </c>
    </row>
    <row r="20" spans="1:18" x14ac:dyDescent="0.2">
      <c r="A20" s="18" t="s">
        <v>28</v>
      </c>
      <c r="B20" s="23" t="str">
        <f>IF($I$10&gt;7,MID($I$9,$I$10-7,1)," ")</f>
        <v xml:space="preserve"> </v>
      </c>
      <c r="C20" s="23" t="str">
        <f>IF($I$10&gt;6,MID($I$9,$I$10-6,1)," ")</f>
        <v xml:space="preserve"> </v>
      </c>
      <c r="D20" s="23" t="str">
        <f>IF($I$10&gt;5,MID($I$9,$I$10-5,1)," ")</f>
        <v xml:space="preserve"> </v>
      </c>
      <c r="E20" s="23" t="str">
        <f>IF($I$10&gt;4,MID($I$9,$I$10-4,1)," ")</f>
        <v xml:space="preserve"> </v>
      </c>
      <c r="F20" s="23" t="str">
        <f>IF($I$10&gt;3,MID($I$9,$I$10-3,1)," ")</f>
        <v xml:space="preserve"> </v>
      </c>
      <c r="G20" s="23" t="str">
        <f>IF($I$10&gt;2,MID($I$9,$I$10-2,1)," ")</f>
        <v xml:space="preserve"> </v>
      </c>
      <c r="H20" s="23" t="str">
        <f>IF($I$10&gt;1,MID($I$9,$I$10-1,1)," ")</f>
        <v xml:space="preserve"> </v>
      </c>
      <c r="I20" s="23" t="str">
        <f>IF($I$10&gt;0,MID($I$9,$I$10-0,1)," ")</f>
        <v>0</v>
      </c>
    </row>
    <row r="21" spans="1:18" x14ac:dyDescent="0.2">
      <c r="A21" s="18" t="s">
        <v>10</v>
      </c>
      <c r="B21" s="23" t="str">
        <f ca="1">IF($V$10&gt;9,MID($V$9,$V$10-9,1)," ")</f>
        <v>2</v>
      </c>
      <c r="C21" s="23" t="str">
        <f ca="1">IF($V$10&gt;8,MID($V$9,$V$10-8,1)," ")</f>
        <v>0</v>
      </c>
      <c r="D21" s="23" t="str">
        <f ca="1">IF($V$10&gt;7,MID($V$9,$V$10-7,1)," ")</f>
        <v>2</v>
      </c>
      <c r="E21" s="23" t="str">
        <f ca="1">IF($V$10&gt;6,MID($V$9,$V$10-6,1)," ")</f>
        <v>3</v>
      </c>
      <c r="F21" s="23" t="str">
        <f ca="1">IF($V$10&gt;5,MID($V$9,$V$10-5,1)," ")</f>
        <v>/</v>
      </c>
      <c r="G21" s="23" t="str">
        <f ca="1">IF($V$10&gt;4,MID($V$9,$V$10-4,1)," ")</f>
        <v>0</v>
      </c>
      <c r="H21" s="23" t="str">
        <f ca="1">IF($V$10&gt;3,MID($V$9,$V$10-3,1)," ")</f>
        <v>7</v>
      </c>
      <c r="I21" s="23" t="str">
        <f ca="1">IF($V$10&gt;2,MID($V$9,$V$10-2,1)," ")</f>
        <v>/</v>
      </c>
      <c r="J21" s="23" t="str">
        <f ca="1">IF($V$10&gt;1,MID($V$9,$V$10-1,1)," ")</f>
        <v>1</v>
      </c>
      <c r="K21" s="23" t="str">
        <f ca="1">IF($V$10&gt;0,MID($V$9,$V$10-0,1)," ")</f>
        <v>2</v>
      </c>
    </row>
  </sheetData>
  <sheetProtection sheet="1" objects="1" scenarios="1"/>
  <protectedRanges>
    <protectedRange sqref="T2:V2" name="範囲1"/>
  </protectedRange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3A915-32E9-4ED6-A58A-AF621A4A01C0}">
  <sheetPr>
    <tabColor rgb="FF92D050"/>
    <pageSetUpPr fitToPage="1"/>
  </sheetPr>
  <dimension ref="A1:V3"/>
  <sheetViews>
    <sheetView view="pageBreakPreview" zoomScale="80" zoomScaleNormal="100" zoomScaleSheetLayoutView="80" workbookViewId="0">
      <pane ySplit="1" topLeftCell="A2" activePane="bottomLeft" state="frozen"/>
      <selection pane="bottomLeft" activeCell="A2" sqref="A2"/>
    </sheetView>
  </sheetViews>
  <sheetFormatPr defaultColWidth="8.69921875" defaultRowHeight="18" x14ac:dyDescent="0.45"/>
  <cols>
    <col min="1" max="1" width="10.69921875" style="18" customWidth="1"/>
    <col min="2" max="3" width="8.69921875" style="18" customWidth="1"/>
    <col min="4" max="4" width="10.69921875" style="18" customWidth="1"/>
    <col min="5" max="6" width="8.69921875" style="18" customWidth="1"/>
    <col min="7" max="7" width="10.69921875" style="18" customWidth="1"/>
    <col min="8" max="11" width="8.69921875" style="18" customWidth="1"/>
    <col min="12" max="12" width="8.69921875" style="18"/>
    <col min="13" max="14" width="8.69921875" style="18" customWidth="1"/>
    <col min="15" max="16" width="16.69921875" style="18" customWidth="1"/>
    <col min="17" max="17" width="9.19921875" style="18" bestFit="1" customWidth="1"/>
    <col min="18" max="18" width="8.69921875" style="18"/>
    <col min="19" max="19" width="11.59765625" style="18" bestFit="1" customWidth="1"/>
    <col min="20" max="21" width="8.69921875" style="18"/>
    <col min="22" max="22" width="16.69921875" style="18" customWidth="1"/>
    <col min="23" max="16384" width="8.69921875" style="18"/>
  </cols>
  <sheetData>
    <row r="1" spans="1:22" x14ac:dyDescent="0.45">
      <c r="A1" s="87" t="s">
        <v>1</v>
      </c>
      <c r="B1" s="87" t="s">
        <v>2</v>
      </c>
      <c r="C1" s="87" t="s">
        <v>3</v>
      </c>
      <c r="D1" s="87" t="s">
        <v>19</v>
      </c>
      <c r="E1" s="87" t="s">
        <v>21</v>
      </c>
      <c r="F1" s="87" t="s">
        <v>20</v>
      </c>
      <c r="G1" s="87" t="s">
        <v>30</v>
      </c>
      <c r="H1" s="87" t="s">
        <v>4</v>
      </c>
      <c r="I1" s="87" t="s">
        <v>5</v>
      </c>
      <c r="J1" s="87" t="s">
        <v>22</v>
      </c>
      <c r="K1" s="88" t="s">
        <v>23</v>
      </c>
      <c r="L1" s="88" t="s">
        <v>24</v>
      </c>
      <c r="M1" s="87" t="s">
        <v>119</v>
      </c>
      <c r="N1" s="87" t="s">
        <v>120</v>
      </c>
      <c r="O1" s="87" t="s">
        <v>11</v>
      </c>
      <c r="P1" s="87" t="s">
        <v>12</v>
      </c>
      <c r="Q1" s="87" t="s">
        <v>13</v>
      </c>
      <c r="R1" s="87" t="s">
        <v>14</v>
      </c>
      <c r="S1" s="87" t="s">
        <v>15</v>
      </c>
      <c r="T1" s="87" t="s">
        <v>6</v>
      </c>
      <c r="U1" s="87" t="s">
        <v>125</v>
      </c>
      <c r="V1" s="87" t="s">
        <v>10</v>
      </c>
    </row>
    <row r="2" spans="1:22" x14ac:dyDescent="0.45">
      <c r="A2" s="123"/>
      <c r="D2" s="20"/>
      <c r="E2" s="21"/>
      <c r="F2" s="21"/>
      <c r="H2" s="123"/>
      <c r="J2" s="124"/>
      <c r="K2" s="124"/>
      <c r="L2" s="124"/>
      <c r="O2" s="26"/>
      <c r="P2" s="26"/>
      <c r="Q2" s="26"/>
      <c r="R2" s="26"/>
      <c r="S2" s="128"/>
      <c r="V2" s="20"/>
    </row>
    <row r="3" spans="1:22" x14ac:dyDescent="0.45">
      <c r="A3" s="19"/>
      <c r="F3" s="21"/>
    </row>
  </sheetData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D9AF-DE8C-41BD-A2C3-6B70BDD9A57B}">
  <sheetPr>
    <tabColor rgb="FF92D050"/>
  </sheetPr>
  <dimension ref="A1:AZ57"/>
  <sheetViews>
    <sheetView showZeros="0" view="pageBreakPreview" zoomScaleNormal="100" zoomScaleSheetLayoutView="100" workbookViewId="0">
      <selection activeCell="AY1" sqref="AY1"/>
    </sheetView>
  </sheetViews>
  <sheetFormatPr defaultColWidth="9" defaultRowHeight="13.2" x14ac:dyDescent="0.45"/>
  <cols>
    <col min="1" max="66" width="1.59765625" style="1" customWidth="1"/>
    <col min="67" max="16384" width="9" style="1"/>
  </cols>
  <sheetData>
    <row r="1" spans="1:50" ht="20.100000000000001" customHeight="1" x14ac:dyDescent="0.45">
      <c r="B1" s="1" t="s">
        <v>81</v>
      </c>
    </row>
    <row r="2" spans="1:50" ht="20.100000000000001" customHeight="1" x14ac:dyDescent="0.45">
      <c r="K2" s="235" t="s">
        <v>77</v>
      </c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Y2" s="364" t="s">
        <v>79</v>
      </c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</row>
    <row r="3" spans="1:50" ht="20.100000000000001" customHeight="1" x14ac:dyDescent="0.45">
      <c r="K3" s="235" t="s">
        <v>78</v>
      </c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</row>
    <row r="4" spans="1:50" ht="20.100000000000001" customHeight="1" x14ac:dyDescent="0.45"/>
    <row r="5" spans="1:50" ht="20.100000000000001" customHeight="1" x14ac:dyDescent="0.45">
      <c r="A5" s="5"/>
      <c r="B5" s="5"/>
      <c r="C5" s="5"/>
      <c r="E5" s="413" t="str">
        <f>'公民館使用シート（★データ）'!D15&amp;'公民館使用シート（★データ）'!E15&amp;'公民館使用シート（★データ）'!F15&amp;'公民館使用シート（★データ）'!G15</f>
        <v xml:space="preserve">    </v>
      </c>
      <c r="F5" s="413"/>
      <c r="G5" s="413"/>
      <c r="H5" s="413"/>
      <c r="I5" s="415" t="s">
        <v>33</v>
      </c>
      <c r="J5" s="415"/>
      <c r="K5" s="414" t="str">
        <f>'公民館使用シート（★データ）'!H15&amp;'公民館使用シート（★データ）'!I15</f>
        <v xml:space="preserve">  </v>
      </c>
      <c r="L5" s="414"/>
      <c r="M5" s="414"/>
      <c r="N5" s="414"/>
      <c r="O5" s="153" t="s">
        <v>34</v>
      </c>
      <c r="P5" s="414" t="str">
        <f>'公民館使用シート（★データ）'!J15&amp;'公民館使用シート（★データ）'!K15</f>
        <v xml:space="preserve">  </v>
      </c>
      <c r="Q5" s="414"/>
      <c r="R5" s="414"/>
      <c r="S5" s="414"/>
      <c r="T5" s="153" t="s">
        <v>35</v>
      </c>
      <c r="Z5" s="343" t="s">
        <v>43</v>
      </c>
      <c r="AA5" s="344"/>
      <c r="AB5" s="344"/>
      <c r="AC5" s="344"/>
      <c r="AD5" s="344"/>
      <c r="AE5" s="344" t="s">
        <v>44</v>
      </c>
      <c r="AF5" s="344"/>
      <c r="AG5" s="344"/>
      <c r="AH5" s="344"/>
      <c r="AI5" s="344"/>
      <c r="AJ5" s="344" t="s">
        <v>45</v>
      </c>
      <c r="AK5" s="344"/>
      <c r="AL5" s="344"/>
      <c r="AM5" s="344"/>
      <c r="AN5" s="344"/>
      <c r="AO5" s="345" t="s">
        <v>46</v>
      </c>
      <c r="AP5" s="345"/>
      <c r="AQ5" s="345"/>
      <c r="AR5" s="345"/>
      <c r="AS5" s="345"/>
      <c r="AT5" s="344" t="s">
        <v>47</v>
      </c>
      <c r="AU5" s="344"/>
      <c r="AV5" s="344"/>
      <c r="AW5" s="344"/>
      <c r="AX5" s="346"/>
    </row>
    <row r="6" spans="1:50" ht="20.100000000000001" customHeight="1" x14ac:dyDescent="0.45">
      <c r="A6" s="5"/>
      <c r="B6" s="5"/>
      <c r="C6" s="5"/>
      <c r="E6" s="413"/>
      <c r="F6" s="413"/>
      <c r="G6" s="413"/>
      <c r="H6" s="413"/>
      <c r="I6" s="415"/>
      <c r="J6" s="415"/>
      <c r="K6" s="414"/>
      <c r="L6" s="414"/>
      <c r="M6" s="414"/>
      <c r="N6" s="414"/>
      <c r="O6" s="153"/>
      <c r="P6" s="414"/>
      <c r="Q6" s="414"/>
      <c r="R6" s="414"/>
      <c r="S6" s="414"/>
      <c r="T6" s="153"/>
      <c r="U6" s="8"/>
      <c r="V6" s="11"/>
      <c r="Z6" s="348"/>
      <c r="AA6" s="337"/>
      <c r="AB6" s="337"/>
      <c r="AC6" s="337"/>
      <c r="AD6" s="337"/>
      <c r="AE6" s="337"/>
      <c r="AF6" s="337"/>
      <c r="AG6" s="337"/>
      <c r="AH6" s="337"/>
      <c r="AI6" s="337"/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9"/>
    </row>
    <row r="7" spans="1:50" ht="20.100000000000001" customHeight="1" x14ac:dyDescent="0.45">
      <c r="A7" s="341" t="s">
        <v>36</v>
      </c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2"/>
      <c r="Z7" s="349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40"/>
    </row>
    <row r="8" spans="1:50" ht="5.0999999999999996" customHeight="1" x14ac:dyDescent="0.45">
      <c r="A8" s="54"/>
      <c r="B8" s="55"/>
      <c r="C8" s="55"/>
      <c r="D8" s="55"/>
      <c r="E8" s="55"/>
      <c r="F8" s="55"/>
      <c r="G8" s="55"/>
      <c r="H8" s="55"/>
      <c r="I8" s="56"/>
      <c r="J8" s="57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2"/>
    </row>
    <row r="9" spans="1:50" ht="10.050000000000001" customHeight="1" x14ac:dyDescent="0.45">
      <c r="A9" s="168" t="s">
        <v>37</v>
      </c>
      <c r="B9" s="355"/>
      <c r="C9" s="355"/>
      <c r="D9" s="355"/>
      <c r="E9" s="355"/>
      <c r="F9" s="355"/>
      <c r="G9" s="355"/>
      <c r="H9" s="355"/>
      <c r="I9" s="356"/>
      <c r="J9" s="32"/>
      <c r="K9" s="64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58"/>
    </row>
    <row r="10" spans="1:50" ht="10.050000000000001" customHeight="1" x14ac:dyDescent="0.45">
      <c r="A10" s="168"/>
      <c r="B10" s="355"/>
      <c r="C10" s="355"/>
      <c r="D10" s="355"/>
      <c r="E10" s="355"/>
      <c r="F10" s="355"/>
      <c r="G10" s="355"/>
      <c r="H10" s="355"/>
      <c r="I10" s="356"/>
      <c r="J10" s="32"/>
      <c r="K10" s="64"/>
      <c r="L10" s="9"/>
      <c r="M10" s="347" t="s">
        <v>82</v>
      </c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 t="s">
        <v>83</v>
      </c>
      <c r="AD10" s="347"/>
      <c r="AE10" s="347"/>
      <c r="AF10" s="347"/>
      <c r="AG10" s="347" t="s">
        <v>84</v>
      </c>
      <c r="AH10" s="347"/>
      <c r="AI10" s="347"/>
      <c r="AJ10" s="347"/>
      <c r="AK10" s="347" t="s">
        <v>85</v>
      </c>
      <c r="AL10" s="347"/>
      <c r="AM10" s="347"/>
      <c r="AN10" s="347"/>
      <c r="AO10" s="347" t="s">
        <v>86</v>
      </c>
      <c r="AP10" s="347"/>
      <c r="AQ10" s="347"/>
      <c r="AR10" s="347"/>
      <c r="AS10" s="347" t="s">
        <v>87</v>
      </c>
      <c r="AT10" s="347"/>
      <c r="AU10" s="347"/>
      <c r="AV10" s="347"/>
      <c r="AW10" s="2"/>
      <c r="AX10" s="58"/>
    </row>
    <row r="11" spans="1:50" ht="10.050000000000001" customHeight="1" x14ac:dyDescent="0.45">
      <c r="A11" s="168"/>
      <c r="B11" s="355"/>
      <c r="C11" s="355"/>
      <c r="D11" s="355"/>
      <c r="E11" s="355"/>
      <c r="F11" s="355"/>
      <c r="G11" s="355"/>
      <c r="H11" s="355"/>
      <c r="I11" s="356"/>
      <c r="J11" s="32"/>
      <c r="K11" s="64"/>
      <c r="L11" s="9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47"/>
      <c r="AW11" s="2"/>
      <c r="AX11" s="58"/>
    </row>
    <row r="12" spans="1:50" ht="10.050000000000001" customHeight="1" x14ac:dyDescent="0.45">
      <c r="A12" s="168"/>
      <c r="B12" s="355"/>
      <c r="C12" s="355"/>
      <c r="D12" s="355"/>
      <c r="E12" s="355"/>
      <c r="F12" s="355"/>
      <c r="G12" s="355"/>
      <c r="H12" s="355"/>
      <c r="I12" s="356"/>
      <c r="J12" s="32"/>
      <c r="K12" s="64"/>
      <c r="L12" s="9"/>
      <c r="M12" s="347" t="s">
        <v>88</v>
      </c>
      <c r="N12" s="347"/>
      <c r="O12" s="347"/>
      <c r="P12" s="347"/>
      <c r="Q12" s="347" t="s">
        <v>89</v>
      </c>
      <c r="R12" s="347"/>
      <c r="S12" s="347"/>
      <c r="T12" s="347"/>
      <c r="U12" s="347" t="s">
        <v>90</v>
      </c>
      <c r="V12" s="347"/>
      <c r="W12" s="347"/>
      <c r="X12" s="347"/>
      <c r="Y12" s="347" t="s">
        <v>91</v>
      </c>
      <c r="Z12" s="347"/>
      <c r="AA12" s="347"/>
      <c r="AB12" s="347"/>
      <c r="AC12" s="347" t="s">
        <v>92</v>
      </c>
      <c r="AD12" s="347"/>
      <c r="AE12" s="347"/>
      <c r="AF12" s="347"/>
      <c r="AG12" s="347" t="s">
        <v>93</v>
      </c>
      <c r="AH12" s="347"/>
      <c r="AI12" s="347"/>
      <c r="AJ12" s="347"/>
      <c r="AK12" s="350" t="s">
        <v>17</v>
      </c>
      <c r="AL12" s="350"/>
      <c r="AM12" s="350"/>
      <c r="AN12" s="350"/>
      <c r="AO12" s="347" t="s">
        <v>94</v>
      </c>
      <c r="AP12" s="347"/>
      <c r="AQ12" s="347"/>
      <c r="AR12" s="347"/>
      <c r="AS12" s="347" t="s">
        <v>95</v>
      </c>
      <c r="AT12" s="347"/>
      <c r="AU12" s="347"/>
      <c r="AV12" s="347"/>
      <c r="AW12" s="2"/>
      <c r="AX12" s="58"/>
    </row>
    <row r="13" spans="1:50" ht="10.050000000000001" customHeight="1" x14ac:dyDescent="0.45">
      <c r="A13" s="168"/>
      <c r="B13" s="355"/>
      <c r="C13" s="355"/>
      <c r="D13" s="355"/>
      <c r="E13" s="355"/>
      <c r="F13" s="355"/>
      <c r="G13" s="355"/>
      <c r="H13" s="355"/>
      <c r="I13" s="356"/>
      <c r="J13" s="32"/>
      <c r="K13" s="64"/>
      <c r="L13" s="9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347"/>
      <c r="AK13" s="350"/>
      <c r="AL13" s="350"/>
      <c r="AM13" s="350"/>
      <c r="AN13" s="350"/>
      <c r="AO13" s="347"/>
      <c r="AP13" s="347"/>
      <c r="AQ13" s="347"/>
      <c r="AR13" s="347"/>
      <c r="AS13" s="347"/>
      <c r="AT13" s="347"/>
      <c r="AU13" s="347"/>
      <c r="AV13" s="347"/>
      <c r="AW13" s="2"/>
      <c r="AX13" s="58"/>
    </row>
    <row r="14" spans="1:50" ht="10.050000000000001" customHeight="1" x14ac:dyDescent="0.45">
      <c r="A14" s="357"/>
      <c r="B14" s="358"/>
      <c r="C14" s="358"/>
      <c r="D14" s="358"/>
      <c r="E14" s="358"/>
      <c r="F14" s="358"/>
      <c r="G14" s="358"/>
      <c r="H14" s="358"/>
      <c r="I14" s="359"/>
      <c r="J14" s="33"/>
      <c r="K14" s="67"/>
      <c r="L14" s="9"/>
      <c r="M14" s="9"/>
      <c r="N14" s="9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59"/>
    </row>
    <row r="15" spans="1:50" ht="5.0999999999999996" customHeight="1" x14ac:dyDescent="0.45">
      <c r="A15" s="366" t="s">
        <v>38</v>
      </c>
      <c r="B15" s="352"/>
      <c r="C15" s="352"/>
      <c r="D15" s="352"/>
      <c r="E15" s="352"/>
      <c r="F15" s="352"/>
      <c r="G15" s="352"/>
      <c r="H15" s="352"/>
      <c r="I15" s="353"/>
      <c r="J15" s="36"/>
      <c r="K15" s="68"/>
      <c r="L15" s="367">
        <v>1</v>
      </c>
      <c r="M15" s="367"/>
      <c r="N15" s="367"/>
      <c r="O15" s="37"/>
      <c r="P15" s="37"/>
      <c r="Q15" s="330"/>
      <c r="R15" s="330"/>
      <c r="S15" s="330"/>
      <c r="T15" s="38"/>
      <c r="U15" s="368"/>
      <c r="V15" s="368"/>
      <c r="W15" s="368"/>
      <c r="X15" s="368"/>
      <c r="Y15" s="368"/>
      <c r="Z15" s="368"/>
      <c r="AA15" s="368"/>
      <c r="AB15" s="368"/>
      <c r="AC15" s="368"/>
      <c r="AD15" s="330"/>
      <c r="AE15" s="330"/>
      <c r="AF15" s="330"/>
      <c r="AG15" s="371" t="str">
        <f>'公民館使用シート（★データ）'!B16&amp;'公民館使用シート（★データ）'!C16&amp;'公民館使用シート（★データ）'!D16&amp;'公民館使用シート（★データ）'!E16</f>
        <v xml:space="preserve">    </v>
      </c>
      <c r="AH15" s="371"/>
      <c r="AI15" s="371"/>
      <c r="AJ15" s="371"/>
      <c r="AK15" s="371"/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30"/>
      <c r="AW15" s="330"/>
      <c r="AX15" s="331"/>
    </row>
    <row r="16" spans="1:50" ht="5.0999999999999996" customHeight="1" x14ac:dyDescent="0.45">
      <c r="A16" s="168"/>
      <c r="B16" s="355"/>
      <c r="C16" s="355"/>
      <c r="D16" s="355"/>
      <c r="E16" s="355"/>
      <c r="F16" s="355"/>
      <c r="G16" s="355"/>
      <c r="H16" s="355"/>
      <c r="I16" s="356"/>
      <c r="J16" s="32"/>
      <c r="K16" s="64"/>
      <c r="L16" s="367"/>
      <c r="M16" s="367"/>
      <c r="N16" s="367"/>
      <c r="O16" s="2"/>
      <c r="P16" s="6"/>
      <c r="Q16" s="332"/>
      <c r="R16" s="332"/>
      <c r="S16" s="332"/>
      <c r="T16" s="10"/>
      <c r="U16" s="369"/>
      <c r="V16" s="369"/>
      <c r="W16" s="369"/>
      <c r="X16" s="369"/>
      <c r="Y16" s="369"/>
      <c r="Z16" s="369"/>
      <c r="AA16" s="369"/>
      <c r="AB16" s="369"/>
      <c r="AC16" s="369"/>
      <c r="AD16" s="332"/>
      <c r="AE16" s="332"/>
      <c r="AF16" s="332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2"/>
      <c r="AW16" s="332"/>
      <c r="AX16" s="333"/>
    </row>
    <row r="17" spans="1:52" ht="5.0999999999999996" customHeight="1" x14ac:dyDescent="0.45">
      <c r="A17" s="168"/>
      <c r="B17" s="355"/>
      <c r="C17" s="355"/>
      <c r="D17" s="355"/>
      <c r="E17" s="355"/>
      <c r="F17" s="355"/>
      <c r="G17" s="355"/>
      <c r="H17" s="355"/>
      <c r="I17" s="356"/>
      <c r="J17" s="32"/>
      <c r="K17" s="64"/>
      <c r="L17" s="367"/>
      <c r="M17" s="367"/>
      <c r="N17" s="367"/>
      <c r="O17" s="6"/>
      <c r="P17" s="6"/>
      <c r="Q17" s="332"/>
      <c r="R17" s="332"/>
      <c r="S17" s="332"/>
      <c r="T17" s="10"/>
      <c r="U17" s="369"/>
      <c r="V17" s="369"/>
      <c r="W17" s="369"/>
      <c r="X17" s="369"/>
      <c r="Y17" s="369"/>
      <c r="Z17" s="369"/>
      <c r="AA17" s="369"/>
      <c r="AB17" s="369"/>
      <c r="AC17" s="369"/>
      <c r="AD17" s="332"/>
      <c r="AE17" s="332"/>
      <c r="AF17" s="332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2"/>
      <c r="AW17" s="332"/>
      <c r="AX17" s="333"/>
    </row>
    <row r="18" spans="1:52" ht="5.0999999999999996" customHeight="1" x14ac:dyDescent="0.45">
      <c r="A18" s="168"/>
      <c r="B18" s="355"/>
      <c r="C18" s="355"/>
      <c r="D18" s="355"/>
      <c r="E18" s="355"/>
      <c r="F18" s="355"/>
      <c r="G18" s="355"/>
      <c r="H18" s="355"/>
      <c r="I18" s="356"/>
      <c r="J18" s="32"/>
      <c r="K18" s="64"/>
      <c r="L18" s="336">
        <v>2</v>
      </c>
      <c r="M18" s="336"/>
      <c r="N18" s="336"/>
      <c r="O18" s="6"/>
      <c r="P18" s="6"/>
      <c r="Q18" s="334" t="s">
        <v>49</v>
      </c>
      <c r="R18" s="334"/>
      <c r="S18" s="334"/>
      <c r="T18" s="66"/>
      <c r="U18" s="369"/>
      <c r="V18" s="369"/>
      <c r="W18" s="369"/>
      <c r="X18" s="369"/>
      <c r="Y18" s="369"/>
      <c r="Z18" s="369"/>
      <c r="AA18" s="369"/>
      <c r="AB18" s="369"/>
      <c r="AC18" s="369"/>
      <c r="AD18" s="334" t="s">
        <v>48</v>
      </c>
      <c r="AE18" s="334"/>
      <c r="AF18" s="334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4" t="s">
        <v>50</v>
      </c>
      <c r="AW18" s="334"/>
      <c r="AX18" s="335"/>
    </row>
    <row r="19" spans="1:52" ht="5.0999999999999996" customHeight="1" x14ac:dyDescent="0.45">
      <c r="A19" s="168"/>
      <c r="B19" s="355"/>
      <c r="C19" s="355"/>
      <c r="D19" s="355"/>
      <c r="E19" s="355"/>
      <c r="F19" s="355"/>
      <c r="G19" s="355"/>
      <c r="H19" s="355"/>
      <c r="I19" s="356"/>
      <c r="J19" s="32"/>
      <c r="K19" s="64"/>
      <c r="L19" s="336"/>
      <c r="M19" s="336"/>
      <c r="N19" s="336"/>
      <c r="O19" s="6"/>
      <c r="P19" s="6"/>
      <c r="Q19" s="334"/>
      <c r="R19" s="334"/>
      <c r="S19" s="334"/>
      <c r="T19" s="66"/>
      <c r="U19" s="369"/>
      <c r="V19" s="369"/>
      <c r="W19" s="369"/>
      <c r="X19" s="369"/>
      <c r="Y19" s="369"/>
      <c r="Z19" s="369"/>
      <c r="AA19" s="369"/>
      <c r="AB19" s="369"/>
      <c r="AC19" s="369"/>
      <c r="AD19" s="334"/>
      <c r="AE19" s="334"/>
      <c r="AF19" s="334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6"/>
      <c r="AV19" s="334"/>
      <c r="AW19" s="334"/>
      <c r="AX19" s="335"/>
    </row>
    <row r="20" spans="1:52" ht="5.0999999999999996" customHeight="1" x14ac:dyDescent="0.45">
      <c r="A20" s="168"/>
      <c r="B20" s="355"/>
      <c r="C20" s="355"/>
      <c r="D20" s="355"/>
      <c r="E20" s="355"/>
      <c r="F20" s="355"/>
      <c r="G20" s="355"/>
      <c r="H20" s="355"/>
      <c r="I20" s="356"/>
      <c r="J20" s="32"/>
      <c r="K20" s="64"/>
      <c r="L20" s="336"/>
      <c r="M20" s="336"/>
      <c r="N20" s="336"/>
      <c r="O20" s="6"/>
      <c r="P20" s="6"/>
      <c r="Q20" s="334"/>
      <c r="R20" s="334"/>
      <c r="S20" s="334"/>
      <c r="T20" s="66"/>
      <c r="U20" s="369"/>
      <c r="V20" s="369"/>
      <c r="W20" s="369"/>
      <c r="X20" s="369"/>
      <c r="Y20" s="369"/>
      <c r="Z20" s="369"/>
      <c r="AA20" s="369"/>
      <c r="AB20" s="369"/>
      <c r="AC20" s="369"/>
      <c r="AD20" s="334"/>
      <c r="AE20" s="334"/>
      <c r="AF20" s="334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4"/>
      <c r="AW20" s="334"/>
      <c r="AX20" s="335"/>
    </row>
    <row r="21" spans="1:52" ht="5.0999999999999996" customHeight="1" x14ac:dyDescent="0.45">
      <c r="A21" s="168"/>
      <c r="B21" s="355"/>
      <c r="C21" s="355"/>
      <c r="D21" s="355"/>
      <c r="E21" s="355"/>
      <c r="F21" s="355"/>
      <c r="G21" s="355"/>
      <c r="H21" s="355"/>
      <c r="I21" s="356"/>
      <c r="J21" s="32"/>
      <c r="K21" s="64"/>
      <c r="L21" s="336">
        <v>3</v>
      </c>
      <c r="M21" s="336"/>
      <c r="N21" s="336"/>
      <c r="O21" s="6"/>
      <c r="P21" s="6"/>
      <c r="Q21" s="6"/>
      <c r="R21" s="6"/>
      <c r="S21" s="66"/>
      <c r="T21" s="66"/>
      <c r="U21" s="369"/>
      <c r="V21" s="369"/>
      <c r="W21" s="369"/>
      <c r="X21" s="369"/>
      <c r="Y21" s="369"/>
      <c r="Z21" s="369"/>
      <c r="AA21" s="369"/>
      <c r="AB21" s="369"/>
      <c r="AC21" s="369"/>
      <c r="AD21" s="65"/>
      <c r="AE21" s="65"/>
      <c r="AF21" s="65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2"/>
      <c r="AW21" s="2"/>
      <c r="AX21" s="58"/>
    </row>
    <row r="22" spans="1:52" ht="5.0999999999999996" customHeight="1" x14ac:dyDescent="0.45">
      <c r="A22" s="168"/>
      <c r="B22" s="355"/>
      <c r="C22" s="355"/>
      <c r="D22" s="355"/>
      <c r="E22" s="355"/>
      <c r="F22" s="355"/>
      <c r="G22" s="355"/>
      <c r="H22" s="355"/>
      <c r="I22" s="356"/>
      <c r="J22" s="32"/>
      <c r="K22" s="64"/>
      <c r="L22" s="336"/>
      <c r="M22" s="336"/>
      <c r="N22" s="336"/>
      <c r="O22" s="6"/>
      <c r="P22" s="6"/>
      <c r="Q22" s="6"/>
      <c r="R22" s="6"/>
      <c r="S22" s="66"/>
      <c r="T22" s="66"/>
      <c r="U22" s="369"/>
      <c r="V22" s="369"/>
      <c r="W22" s="369"/>
      <c r="X22" s="369"/>
      <c r="Y22" s="369"/>
      <c r="Z22" s="369"/>
      <c r="AA22" s="369"/>
      <c r="AB22" s="369"/>
      <c r="AC22" s="369"/>
      <c r="AD22" s="65"/>
      <c r="AE22" s="65"/>
      <c r="AF22" s="65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2"/>
      <c r="AW22" s="2"/>
      <c r="AX22" s="58"/>
    </row>
    <row r="23" spans="1:52" ht="5.0999999999999996" customHeight="1" x14ac:dyDescent="0.45">
      <c r="A23" s="168"/>
      <c r="B23" s="355"/>
      <c r="C23" s="355"/>
      <c r="D23" s="355"/>
      <c r="E23" s="355"/>
      <c r="F23" s="355"/>
      <c r="G23" s="355"/>
      <c r="H23" s="355"/>
      <c r="I23" s="356"/>
      <c r="J23" s="32"/>
      <c r="K23" s="64"/>
      <c r="L23" s="336"/>
      <c r="M23" s="336"/>
      <c r="N23" s="336"/>
      <c r="O23" s="6"/>
      <c r="P23" s="6"/>
      <c r="Q23" s="6"/>
      <c r="R23" s="6"/>
      <c r="S23" s="66"/>
      <c r="T23" s="66"/>
      <c r="U23" s="369"/>
      <c r="V23" s="369"/>
      <c r="W23" s="369"/>
      <c r="X23" s="369"/>
      <c r="Y23" s="369"/>
      <c r="Z23" s="369"/>
      <c r="AA23" s="369"/>
      <c r="AB23" s="369"/>
      <c r="AC23" s="369"/>
      <c r="AD23" s="65"/>
      <c r="AE23" s="65"/>
      <c r="AF23" s="65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2"/>
      <c r="AW23" s="2"/>
      <c r="AX23" s="58"/>
    </row>
    <row r="24" spans="1:52" ht="5.0999999999999996" customHeight="1" x14ac:dyDescent="0.45">
      <c r="A24" s="357"/>
      <c r="B24" s="358"/>
      <c r="C24" s="358"/>
      <c r="D24" s="358"/>
      <c r="E24" s="358"/>
      <c r="F24" s="358"/>
      <c r="G24" s="358"/>
      <c r="H24" s="358"/>
      <c r="I24" s="359"/>
      <c r="J24" s="33"/>
      <c r="K24" s="67"/>
      <c r="L24" s="69"/>
      <c r="M24" s="69"/>
      <c r="N24" s="69"/>
      <c r="O24" s="39"/>
      <c r="P24" s="39"/>
      <c r="Q24" s="39"/>
      <c r="R24" s="39"/>
      <c r="S24" s="40"/>
      <c r="T24" s="40"/>
      <c r="U24" s="370"/>
      <c r="V24" s="370"/>
      <c r="W24" s="370"/>
      <c r="X24" s="370"/>
      <c r="Y24" s="370"/>
      <c r="Z24" s="370"/>
      <c r="AA24" s="370"/>
      <c r="AB24" s="370"/>
      <c r="AC24" s="370"/>
      <c r="AD24" s="70"/>
      <c r="AE24" s="70"/>
      <c r="AF24" s="70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5"/>
      <c r="AW24" s="35"/>
      <c r="AX24" s="59"/>
    </row>
    <row r="25" spans="1:52" ht="20.100000000000001" customHeight="1" x14ac:dyDescent="0.45">
      <c r="A25" s="366" t="s">
        <v>9</v>
      </c>
      <c r="B25" s="352"/>
      <c r="C25" s="352"/>
      <c r="D25" s="352"/>
      <c r="E25" s="352"/>
      <c r="F25" s="352"/>
      <c r="G25" s="352"/>
      <c r="H25" s="352"/>
      <c r="I25" s="353"/>
      <c r="J25" s="36"/>
      <c r="K25" s="68"/>
      <c r="L25" s="381" t="str">
        <f>'公民館使用シート（★データ）'!D17&amp;'公民館使用シート（★データ）'!E17&amp;'公民館使用シート（★データ）'!F17&amp;'公民館使用シート（★データ）'!G17</f>
        <v xml:space="preserve">    </v>
      </c>
      <c r="M25" s="381"/>
      <c r="N25" s="381"/>
      <c r="O25" s="381"/>
      <c r="P25" s="381"/>
      <c r="Q25" s="381"/>
      <c r="R25" s="381"/>
      <c r="S25" s="381"/>
      <c r="T25" s="411" t="s">
        <v>33</v>
      </c>
      <c r="U25" s="400" t="str">
        <f>'公民館使用シート（★データ）'!H17&amp;'公民館使用シート（★データ）'!I17</f>
        <v xml:space="preserve">  </v>
      </c>
      <c r="V25" s="400"/>
      <c r="W25" s="400"/>
      <c r="X25" s="416" t="s">
        <v>51</v>
      </c>
      <c r="Y25" s="400" t="str">
        <f>'公民館使用シート（★データ）'!J17&amp;'公民館使用シート（★データ）'!K17</f>
        <v xml:space="preserve">  </v>
      </c>
      <c r="Z25" s="400"/>
      <c r="AA25" s="400"/>
      <c r="AB25" s="416" t="s">
        <v>35</v>
      </c>
      <c r="AC25" s="44"/>
      <c r="AD25" s="44"/>
      <c r="AE25" s="44"/>
      <c r="AF25" s="44"/>
      <c r="AG25" s="44"/>
      <c r="AH25" s="44"/>
      <c r="AI25" s="380" t="str">
        <f>'公民館使用シート（★データ）'!D18&amp;'公民館使用シート（★データ）'!E18</f>
        <v xml:space="preserve">  </v>
      </c>
      <c r="AJ25" s="380"/>
      <c r="AK25" s="380"/>
      <c r="AL25" s="380"/>
      <c r="AM25" s="61" t="s">
        <v>52</v>
      </c>
      <c r="AN25" s="45"/>
      <c r="AO25" s="380" t="str">
        <f>'公民館使用シート（★データ）'!F18&amp;'公民館使用シート（★データ）'!G18</f>
        <v xml:space="preserve">  </v>
      </c>
      <c r="AP25" s="380"/>
      <c r="AQ25" s="380"/>
      <c r="AR25" s="380"/>
      <c r="AS25" s="31" t="s">
        <v>53</v>
      </c>
      <c r="AT25" s="31"/>
      <c r="AU25" s="31"/>
      <c r="AV25" s="31"/>
      <c r="AW25" s="31"/>
      <c r="AX25" s="60"/>
    </row>
    <row r="26" spans="1:52" ht="20.100000000000001" customHeight="1" x14ac:dyDescent="0.45">
      <c r="A26" s="357"/>
      <c r="B26" s="358"/>
      <c r="C26" s="358"/>
      <c r="D26" s="358"/>
      <c r="E26" s="358"/>
      <c r="F26" s="358"/>
      <c r="G26" s="358"/>
      <c r="H26" s="358"/>
      <c r="I26" s="359"/>
      <c r="J26" s="33"/>
      <c r="K26" s="67"/>
      <c r="L26" s="382"/>
      <c r="M26" s="382"/>
      <c r="N26" s="382"/>
      <c r="O26" s="382"/>
      <c r="P26" s="382"/>
      <c r="Q26" s="382"/>
      <c r="R26" s="382"/>
      <c r="S26" s="382"/>
      <c r="T26" s="412"/>
      <c r="U26" s="401"/>
      <c r="V26" s="401"/>
      <c r="W26" s="401"/>
      <c r="X26" s="417"/>
      <c r="Y26" s="401"/>
      <c r="Z26" s="401"/>
      <c r="AA26" s="401"/>
      <c r="AB26" s="417"/>
      <c r="AC26" s="46"/>
      <c r="AD26" s="46"/>
      <c r="AE26" s="46"/>
      <c r="AF26" s="46"/>
      <c r="AG26" s="46"/>
      <c r="AH26" s="46"/>
      <c r="AI26" s="399" t="str">
        <f>'公民館使用シート（★データ）'!D19&amp;'公民館使用シート（★データ）'!E19</f>
        <v xml:space="preserve">  </v>
      </c>
      <c r="AJ26" s="399"/>
      <c r="AK26" s="399"/>
      <c r="AL26" s="399"/>
      <c r="AM26" s="62" t="s">
        <v>52</v>
      </c>
      <c r="AN26" s="47"/>
      <c r="AO26" s="399" t="str">
        <f>'公民館使用シート（★データ）'!F19&amp;'公民館使用シート（★データ）'!G19</f>
        <v xml:space="preserve">  </v>
      </c>
      <c r="AP26" s="399"/>
      <c r="AQ26" s="399"/>
      <c r="AR26" s="399"/>
      <c r="AS26" s="63" t="s">
        <v>54</v>
      </c>
      <c r="AT26" s="35"/>
      <c r="AU26" s="35"/>
      <c r="AV26" s="35"/>
      <c r="AW26" s="35"/>
      <c r="AX26" s="59"/>
    </row>
    <row r="27" spans="1:52" ht="20.100000000000001" customHeight="1" x14ac:dyDescent="0.45">
      <c r="A27" s="351" t="s">
        <v>39</v>
      </c>
      <c r="B27" s="352"/>
      <c r="C27" s="352"/>
      <c r="D27" s="352"/>
      <c r="E27" s="352"/>
      <c r="F27" s="352"/>
      <c r="G27" s="352"/>
      <c r="H27" s="352"/>
      <c r="I27" s="353"/>
      <c r="J27" s="36"/>
      <c r="K27" s="68"/>
      <c r="L27" s="405">
        <f>'公民館使用シート（★データ）'!G2</f>
        <v>0</v>
      </c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5"/>
      <c r="AM27" s="405"/>
      <c r="AN27" s="405"/>
      <c r="AO27" s="405"/>
      <c r="AP27" s="405"/>
      <c r="AQ27" s="405"/>
      <c r="AR27" s="405"/>
      <c r="AS27" s="405"/>
      <c r="AT27" s="405"/>
      <c r="AU27" s="405"/>
      <c r="AV27" s="31"/>
      <c r="AW27" s="31"/>
      <c r="AX27" s="60"/>
    </row>
    <row r="28" spans="1:52" ht="20.100000000000001" customHeight="1" x14ac:dyDescent="0.45">
      <c r="A28" s="354"/>
      <c r="B28" s="355"/>
      <c r="C28" s="355"/>
      <c r="D28" s="355"/>
      <c r="E28" s="355"/>
      <c r="F28" s="355"/>
      <c r="G28" s="355"/>
      <c r="H28" s="355"/>
      <c r="I28" s="356"/>
      <c r="J28" s="32"/>
      <c r="K28" s="64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6"/>
      <c r="AJ28" s="406"/>
      <c r="AK28" s="406"/>
      <c r="AL28" s="406"/>
      <c r="AM28" s="406"/>
      <c r="AN28" s="406"/>
      <c r="AO28" s="406"/>
      <c r="AP28" s="406"/>
      <c r="AQ28" s="406"/>
      <c r="AR28" s="406"/>
      <c r="AS28" s="406"/>
      <c r="AT28" s="406"/>
      <c r="AU28" s="406"/>
      <c r="AV28" s="2"/>
      <c r="AW28" s="2"/>
      <c r="AX28" s="58"/>
    </row>
    <row r="29" spans="1:52" ht="20.100000000000001" customHeight="1" x14ac:dyDescent="0.45">
      <c r="A29" s="357"/>
      <c r="B29" s="358"/>
      <c r="C29" s="358"/>
      <c r="D29" s="358"/>
      <c r="E29" s="358"/>
      <c r="F29" s="358"/>
      <c r="G29" s="358"/>
      <c r="H29" s="358"/>
      <c r="I29" s="359"/>
      <c r="J29" s="33"/>
      <c r="K29" s="67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407" t="s">
        <v>55</v>
      </c>
      <c r="AH29" s="407"/>
      <c r="AI29" s="407"/>
      <c r="AJ29" s="407"/>
      <c r="AK29" s="407"/>
      <c r="AL29" s="407"/>
      <c r="AM29" s="365">
        <f>'公民館使用シート（★データ）'!H2</f>
        <v>0</v>
      </c>
      <c r="AN29" s="365"/>
      <c r="AO29" s="365"/>
      <c r="AP29" s="365"/>
      <c r="AQ29" s="365"/>
      <c r="AR29" s="365"/>
      <c r="AS29" s="365"/>
      <c r="AT29" s="365"/>
      <c r="AU29" s="365"/>
      <c r="AV29" s="63" t="s">
        <v>56</v>
      </c>
      <c r="AW29" s="35"/>
      <c r="AX29" s="59"/>
    </row>
    <row r="30" spans="1:52" ht="16.95" customHeight="1" x14ac:dyDescent="0.2">
      <c r="A30" s="351" t="s">
        <v>28</v>
      </c>
      <c r="B30" s="352"/>
      <c r="C30" s="352"/>
      <c r="D30" s="352"/>
      <c r="E30" s="352"/>
      <c r="F30" s="352"/>
      <c r="G30" s="352"/>
      <c r="H30" s="352"/>
      <c r="I30" s="353"/>
      <c r="J30" s="36"/>
      <c r="K30" s="68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404" t="s">
        <v>22</v>
      </c>
      <c r="AB30" s="404"/>
      <c r="AC30" s="404"/>
      <c r="AD30" s="404"/>
      <c r="AE30" s="404"/>
      <c r="AF30" s="404"/>
      <c r="AG30" s="404"/>
      <c r="AH30" s="404"/>
      <c r="AI30" s="363">
        <f>'公民館使用シート（★データ）'!J2</f>
        <v>0</v>
      </c>
      <c r="AJ30" s="363"/>
      <c r="AK30" s="363"/>
      <c r="AL30" s="363"/>
      <c r="AM30" s="363"/>
      <c r="AN30" s="363"/>
      <c r="AO30" s="363"/>
      <c r="AP30" s="363"/>
      <c r="AQ30" s="31" t="s">
        <v>62</v>
      </c>
      <c r="AR30" s="31"/>
      <c r="AS30" s="31"/>
      <c r="AT30" s="31" t="s">
        <v>63</v>
      </c>
      <c r="AU30" s="31" t="s">
        <v>64</v>
      </c>
      <c r="AV30" s="31" t="s">
        <v>65</v>
      </c>
      <c r="AW30" s="31"/>
      <c r="AX30" s="60"/>
      <c r="AY30" s="2"/>
      <c r="AZ30" s="2"/>
    </row>
    <row r="31" spans="1:52" ht="16.95" customHeight="1" x14ac:dyDescent="0.45">
      <c r="A31" s="354"/>
      <c r="B31" s="355"/>
      <c r="C31" s="355"/>
      <c r="D31" s="355"/>
      <c r="E31" s="355"/>
      <c r="F31" s="355"/>
      <c r="G31" s="355"/>
      <c r="H31" s="355"/>
      <c r="I31" s="356"/>
      <c r="J31" s="32"/>
      <c r="K31" s="64"/>
      <c r="L31" s="2"/>
      <c r="M31" s="334" t="s">
        <v>57</v>
      </c>
      <c r="N31" s="334"/>
      <c r="O31" s="334"/>
      <c r="P31" s="334"/>
      <c r="Q31" s="2"/>
      <c r="R31" s="332" t="s">
        <v>59</v>
      </c>
      <c r="S31" s="2"/>
      <c r="T31" s="334" t="s">
        <v>58</v>
      </c>
      <c r="U31" s="334"/>
      <c r="V31" s="334"/>
      <c r="W31" s="334"/>
      <c r="X31" s="2"/>
      <c r="Y31" s="2"/>
      <c r="Z31" s="2"/>
      <c r="AA31" s="355" t="s">
        <v>23</v>
      </c>
      <c r="AB31" s="355"/>
      <c r="AC31" s="355"/>
      <c r="AD31" s="355"/>
      <c r="AE31" s="355"/>
      <c r="AF31" s="355"/>
      <c r="AG31" s="355"/>
      <c r="AH31" s="355"/>
      <c r="AI31" s="383">
        <f>'公民館使用シート（★データ）'!K2</f>
        <v>0</v>
      </c>
      <c r="AJ31" s="383"/>
      <c r="AK31" s="383"/>
      <c r="AL31" s="383"/>
      <c r="AM31" s="383"/>
      <c r="AN31" s="383"/>
      <c r="AO31" s="383"/>
      <c r="AP31" s="383"/>
      <c r="AQ31" s="2" t="s">
        <v>62</v>
      </c>
      <c r="AR31" s="2"/>
      <c r="AS31" s="2"/>
      <c r="AT31" s="369"/>
      <c r="AU31" s="369"/>
      <c r="AV31" s="2" t="s">
        <v>66</v>
      </c>
      <c r="AW31" s="2"/>
      <c r="AX31" s="58"/>
      <c r="AY31" s="2"/>
      <c r="AZ31" s="2"/>
    </row>
    <row r="32" spans="1:52" ht="16.95" customHeight="1" x14ac:dyDescent="0.45">
      <c r="A32" s="354"/>
      <c r="B32" s="355"/>
      <c r="C32" s="355"/>
      <c r="D32" s="355"/>
      <c r="E32" s="355"/>
      <c r="F32" s="355"/>
      <c r="G32" s="355"/>
      <c r="H32" s="355"/>
      <c r="I32" s="356"/>
      <c r="J32" s="32"/>
      <c r="K32" s="64"/>
      <c r="L32" s="2"/>
      <c r="M32" s="334"/>
      <c r="N32" s="334"/>
      <c r="O32" s="334"/>
      <c r="P32" s="334"/>
      <c r="Q32" s="2"/>
      <c r="R32" s="332"/>
      <c r="S32" s="2"/>
      <c r="T32" s="334"/>
      <c r="U32" s="334"/>
      <c r="V32" s="334"/>
      <c r="W32" s="334"/>
      <c r="X32" s="2"/>
      <c r="Y32" s="2"/>
      <c r="Z32" s="2"/>
      <c r="AA32" s="379" t="s">
        <v>60</v>
      </c>
      <c r="AB32" s="379"/>
      <c r="AC32" s="379"/>
      <c r="AD32" s="379"/>
      <c r="AE32" s="379"/>
      <c r="AF32" s="379"/>
      <c r="AG32" s="379"/>
      <c r="AH32" s="379"/>
      <c r="AI32" s="403">
        <f>'公民館使用シート（★データ）'!L2</f>
        <v>0</v>
      </c>
      <c r="AJ32" s="403"/>
      <c r="AK32" s="403"/>
      <c r="AL32" s="403"/>
      <c r="AM32" s="403"/>
      <c r="AN32" s="403"/>
      <c r="AO32" s="403"/>
      <c r="AP32" s="403"/>
      <c r="AQ32" s="35" t="s">
        <v>62</v>
      </c>
      <c r="AR32" s="35"/>
      <c r="AS32" s="2"/>
      <c r="AT32" s="2"/>
      <c r="AU32" s="2"/>
      <c r="AV32" s="2"/>
      <c r="AW32" s="2"/>
      <c r="AX32" s="58"/>
      <c r="AY32" s="2"/>
      <c r="AZ32" s="2"/>
    </row>
    <row r="33" spans="1:52" ht="16.95" customHeight="1" x14ac:dyDescent="0.45">
      <c r="A33" s="362"/>
      <c r="B33" s="358"/>
      <c r="C33" s="358"/>
      <c r="D33" s="358"/>
      <c r="E33" s="358"/>
      <c r="F33" s="358"/>
      <c r="G33" s="358"/>
      <c r="H33" s="358"/>
      <c r="I33" s="359"/>
      <c r="J33" s="33"/>
      <c r="K33" s="67"/>
      <c r="L33" s="35"/>
      <c r="M33" s="372">
        <f>IF('公民館使用シート（★データ）'!I2='公民館使用シート（★データ）'!I12,'公民館使用シート（★データ）'!D20&amp;'公民館使用シート（★データ）'!E20&amp;'公民館使用シート（★データ）'!G20&amp;'公民館使用シート（★データ）'!I20,0)</f>
        <v>0</v>
      </c>
      <c r="N33" s="372"/>
      <c r="O33" s="372"/>
      <c r="P33" s="372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79" t="s">
        <v>61</v>
      </c>
      <c r="AB33" s="379"/>
      <c r="AC33" s="379"/>
      <c r="AD33" s="379"/>
      <c r="AE33" s="379"/>
      <c r="AF33" s="379"/>
      <c r="AG33" s="379"/>
      <c r="AH33" s="379"/>
      <c r="AI33" s="403">
        <f>SUM(AI30:AP32)</f>
        <v>0</v>
      </c>
      <c r="AJ33" s="403"/>
      <c r="AK33" s="403"/>
      <c r="AL33" s="403"/>
      <c r="AM33" s="403"/>
      <c r="AN33" s="403"/>
      <c r="AO33" s="403"/>
      <c r="AP33" s="403"/>
      <c r="AQ33" s="35"/>
      <c r="AR33" s="35"/>
      <c r="AS33" s="35"/>
      <c r="AT33" s="35"/>
      <c r="AU33" s="35"/>
      <c r="AV33" s="35"/>
      <c r="AW33" s="35"/>
      <c r="AX33" s="59"/>
      <c r="AY33" s="2"/>
      <c r="AZ33" s="2"/>
    </row>
    <row r="34" spans="1:52" ht="20.100000000000001" customHeight="1" x14ac:dyDescent="0.45">
      <c r="A34" s="351" t="s">
        <v>40</v>
      </c>
      <c r="B34" s="352"/>
      <c r="C34" s="352"/>
      <c r="D34" s="352"/>
      <c r="E34" s="352"/>
      <c r="F34" s="352"/>
      <c r="G34" s="352"/>
      <c r="H34" s="352"/>
      <c r="I34" s="353"/>
      <c r="J34" s="36"/>
      <c r="K34" s="68"/>
      <c r="L34" s="402">
        <f>'公民館使用シート（★データ）'!M2</f>
        <v>0</v>
      </c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2"/>
      <c r="AM34" s="402"/>
      <c r="AN34" s="402"/>
      <c r="AO34" s="402"/>
      <c r="AP34" s="402"/>
      <c r="AQ34" s="402"/>
      <c r="AR34" s="402"/>
      <c r="AS34" s="402"/>
      <c r="AT34" s="402"/>
      <c r="AU34" s="402"/>
      <c r="AV34" s="31"/>
      <c r="AW34" s="31"/>
      <c r="AX34" s="60"/>
    </row>
    <row r="35" spans="1:52" ht="20.100000000000001" customHeight="1" x14ac:dyDescent="0.45">
      <c r="A35" s="354"/>
      <c r="B35" s="355"/>
      <c r="C35" s="355"/>
      <c r="D35" s="355"/>
      <c r="E35" s="355"/>
      <c r="F35" s="355"/>
      <c r="G35" s="355"/>
      <c r="H35" s="355"/>
      <c r="I35" s="356"/>
      <c r="J35" s="32"/>
      <c r="K35" s="64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2"/>
      <c r="AW35" s="2"/>
      <c r="AX35" s="58"/>
    </row>
    <row r="36" spans="1:52" ht="20.100000000000001" customHeight="1" x14ac:dyDescent="0.45">
      <c r="A36" s="357"/>
      <c r="B36" s="358"/>
      <c r="C36" s="358"/>
      <c r="D36" s="358"/>
      <c r="E36" s="358"/>
      <c r="F36" s="358"/>
      <c r="G36" s="358"/>
      <c r="H36" s="358"/>
      <c r="I36" s="359"/>
      <c r="J36" s="33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50"/>
      <c r="AW36" s="35"/>
      <c r="AX36" s="59"/>
    </row>
    <row r="37" spans="1:52" ht="20.100000000000001" customHeight="1" x14ac:dyDescent="0.45">
      <c r="A37" s="351" t="s">
        <v>96</v>
      </c>
      <c r="B37" s="352"/>
      <c r="C37" s="352"/>
      <c r="D37" s="352"/>
      <c r="E37" s="352"/>
      <c r="F37" s="352"/>
      <c r="G37" s="352"/>
      <c r="H37" s="352"/>
      <c r="I37" s="353"/>
      <c r="J37" s="36"/>
      <c r="K37" s="68"/>
      <c r="L37" s="397">
        <f>'公民館使用シート（★データ）'!N2</f>
        <v>0</v>
      </c>
      <c r="M37" s="397"/>
      <c r="N37" s="397"/>
      <c r="O37" s="397"/>
      <c r="P37" s="397"/>
      <c r="Q37" s="397"/>
      <c r="R37" s="397"/>
      <c r="S37" s="397"/>
      <c r="T37" s="390"/>
      <c r="U37" s="390"/>
      <c r="V37" s="390"/>
      <c r="W37" s="390"/>
      <c r="X37" s="15"/>
      <c r="Y37" s="17"/>
      <c r="Z37" s="390"/>
      <c r="AA37" s="390"/>
      <c r="AB37" s="390"/>
      <c r="AC37" s="15"/>
      <c r="AD37" s="17"/>
      <c r="AE37" s="390"/>
      <c r="AF37" s="390"/>
      <c r="AG37" s="390"/>
      <c r="AH37" s="51"/>
      <c r="AI37" s="51"/>
      <c r="AJ37" s="391" t="s">
        <v>97</v>
      </c>
      <c r="AK37" s="392"/>
      <c r="AL37" s="330"/>
      <c r="AM37" s="330"/>
      <c r="AN37" s="330"/>
      <c r="AO37" s="330"/>
      <c r="AP37" s="330"/>
      <c r="AQ37" s="330"/>
      <c r="AR37" s="330"/>
      <c r="AS37" s="330"/>
      <c r="AT37" s="330"/>
      <c r="AU37" s="330"/>
      <c r="AV37" s="31"/>
      <c r="AW37" s="31"/>
      <c r="AX37" s="60"/>
    </row>
    <row r="38" spans="1:52" ht="20.100000000000001" customHeight="1" x14ac:dyDescent="0.45">
      <c r="A38" s="354"/>
      <c r="B38" s="355"/>
      <c r="C38" s="355"/>
      <c r="D38" s="355"/>
      <c r="E38" s="355"/>
      <c r="F38" s="355"/>
      <c r="G38" s="355"/>
      <c r="H38" s="355"/>
      <c r="I38" s="356"/>
      <c r="J38" s="32"/>
      <c r="K38" s="64"/>
      <c r="L38" s="398"/>
      <c r="M38" s="398"/>
      <c r="N38" s="398"/>
      <c r="O38" s="398"/>
      <c r="P38" s="398"/>
      <c r="Q38" s="398"/>
      <c r="R38" s="398"/>
      <c r="S38" s="398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393"/>
      <c r="AK38" s="394"/>
      <c r="AL38" s="332"/>
      <c r="AM38" s="332"/>
      <c r="AN38" s="332"/>
      <c r="AO38" s="332"/>
      <c r="AP38" s="332"/>
      <c r="AQ38" s="332"/>
      <c r="AR38" s="332"/>
      <c r="AS38" s="332"/>
      <c r="AT38" s="332"/>
      <c r="AU38" s="332"/>
      <c r="AV38" s="2"/>
      <c r="AW38" s="2"/>
      <c r="AX38" s="58"/>
    </row>
    <row r="39" spans="1:52" ht="20.100000000000001" customHeight="1" x14ac:dyDescent="0.45">
      <c r="A39" s="354"/>
      <c r="B39" s="355"/>
      <c r="C39" s="355"/>
      <c r="D39" s="355"/>
      <c r="E39" s="355"/>
      <c r="F39" s="355"/>
      <c r="G39" s="355"/>
      <c r="H39" s="355"/>
      <c r="I39" s="356"/>
      <c r="J39" s="32"/>
      <c r="K39" s="64"/>
      <c r="L39" s="398"/>
      <c r="M39" s="398"/>
      <c r="N39" s="398"/>
      <c r="O39" s="398"/>
      <c r="P39" s="398"/>
      <c r="Q39" s="398"/>
      <c r="R39" s="398"/>
      <c r="S39" s="398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393"/>
      <c r="AK39" s="394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2"/>
      <c r="AW39" s="2"/>
      <c r="AX39" s="58"/>
    </row>
    <row r="40" spans="1:52" ht="20.100000000000001" customHeight="1" x14ac:dyDescent="0.45">
      <c r="A40" s="362"/>
      <c r="B40" s="358"/>
      <c r="C40" s="358"/>
      <c r="D40" s="358"/>
      <c r="E40" s="358"/>
      <c r="F40" s="358"/>
      <c r="G40" s="358"/>
      <c r="H40" s="358"/>
      <c r="I40" s="359"/>
      <c r="J40" s="33"/>
      <c r="K40" s="67"/>
      <c r="L40" s="360" t="s">
        <v>67</v>
      </c>
      <c r="M40" s="360"/>
      <c r="N40" s="360"/>
      <c r="O40" s="360"/>
      <c r="P40" s="360"/>
      <c r="Q40" s="360"/>
      <c r="R40" s="360"/>
      <c r="S40" s="360"/>
      <c r="T40" s="35"/>
      <c r="U40" s="361"/>
      <c r="V40" s="361"/>
      <c r="W40" s="361"/>
      <c r="X40" s="361"/>
      <c r="Y40" s="361"/>
      <c r="Z40" s="361"/>
      <c r="AA40" s="52" t="s">
        <v>68</v>
      </c>
      <c r="AB40" s="361"/>
      <c r="AC40" s="361"/>
      <c r="AD40" s="361"/>
      <c r="AE40" s="361"/>
      <c r="AF40" s="361"/>
      <c r="AG40" s="361"/>
      <c r="AH40" s="35" t="s">
        <v>69</v>
      </c>
      <c r="AI40" s="35"/>
      <c r="AJ40" s="395"/>
      <c r="AK40" s="396"/>
      <c r="AL40" s="360"/>
      <c r="AM40" s="360"/>
      <c r="AN40" s="360"/>
      <c r="AO40" s="360"/>
      <c r="AP40" s="360"/>
      <c r="AQ40" s="360"/>
      <c r="AR40" s="360"/>
      <c r="AS40" s="360"/>
      <c r="AT40" s="360"/>
      <c r="AU40" s="360"/>
      <c r="AV40" s="35"/>
      <c r="AW40" s="35"/>
      <c r="AX40" s="59"/>
    </row>
    <row r="41" spans="1:52" ht="20.100000000000001" customHeight="1" x14ac:dyDescent="0.45">
      <c r="A41" s="351" t="s">
        <v>42</v>
      </c>
      <c r="B41" s="384"/>
      <c r="C41" s="384"/>
      <c r="D41" s="384"/>
      <c r="E41" s="384"/>
      <c r="F41" s="384"/>
      <c r="G41" s="384"/>
      <c r="H41" s="384"/>
      <c r="I41" s="385"/>
      <c r="J41" s="36"/>
      <c r="K41" s="68"/>
      <c r="L41" s="352" t="s">
        <v>11</v>
      </c>
      <c r="M41" s="352"/>
      <c r="N41" s="352"/>
      <c r="O41" s="352"/>
      <c r="P41" s="352"/>
      <c r="Q41" s="352"/>
      <c r="R41" s="388">
        <f>'公民館使用シート（★データ）'!O2</f>
        <v>0</v>
      </c>
      <c r="S41" s="388"/>
      <c r="T41" s="388"/>
      <c r="U41" s="388"/>
      <c r="V41" s="388"/>
      <c r="W41" s="388"/>
      <c r="X41" s="388"/>
      <c r="Y41" s="388"/>
      <c r="Z41" s="388"/>
      <c r="AA41" s="388"/>
      <c r="AB41" s="388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8"/>
      <c r="AV41" s="31"/>
      <c r="AW41" s="31"/>
      <c r="AX41" s="60"/>
    </row>
    <row r="42" spans="1:52" ht="5.0999999999999996" customHeight="1" x14ac:dyDescent="0.45">
      <c r="A42" s="354"/>
      <c r="B42" s="386"/>
      <c r="C42" s="386"/>
      <c r="D42" s="386"/>
      <c r="E42" s="386"/>
      <c r="F42" s="386"/>
      <c r="G42" s="386"/>
      <c r="H42" s="386"/>
      <c r="I42" s="387"/>
      <c r="J42" s="5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58"/>
    </row>
    <row r="43" spans="1:52" ht="20.100000000000001" customHeight="1" x14ac:dyDescent="0.45">
      <c r="A43" s="354"/>
      <c r="B43" s="386"/>
      <c r="C43" s="386"/>
      <c r="D43" s="386"/>
      <c r="E43" s="386"/>
      <c r="F43" s="386"/>
      <c r="G43" s="386"/>
      <c r="H43" s="386"/>
      <c r="I43" s="387"/>
      <c r="J43" s="32"/>
      <c r="K43" s="64"/>
      <c r="L43" s="355" t="s">
        <v>12</v>
      </c>
      <c r="M43" s="355"/>
      <c r="N43" s="355"/>
      <c r="O43" s="355"/>
      <c r="P43" s="355"/>
      <c r="Q43" s="355"/>
      <c r="R43" s="389">
        <f>'公民館使用シート（★データ）'!P2</f>
        <v>0</v>
      </c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389"/>
      <c r="AD43" s="389"/>
      <c r="AE43" s="389"/>
      <c r="AF43" s="389"/>
      <c r="AG43" s="389"/>
      <c r="AH43" s="389"/>
      <c r="AI43" s="389"/>
      <c r="AJ43" s="389"/>
      <c r="AK43" s="389"/>
      <c r="AL43" s="389"/>
      <c r="AM43" s="389"/>
      <c r="AN43" s="389"/>
      <c r="AO43" s="389"/>
      <c r="AP43" s="389"/>
      <c r="AQ43" s="389"/>
      <c r="AR43" s="389"/>
      <c r="AS43" s="389"/>
      <c r="AT43" s="389"/>
      <c r="AU43" s="389"/>
      <c r="AV43" s="2"/>
      <c r="AW43" s="2"/>
      <c r="AX43" s="58"/>
    </row>
    <row r="44" spans="1:52" ht="5.0999999999999996" customHeight="1" x14ac:dyDescent="0.45">
      <c r="A44" s="354"/>
      <c r="B44" s="386"/>
      <c r="C44" s="386"/>
      <c r="D44" s="386"/>
      <c r="E44" s="386"/>
      <c r="F44" s="386"/>
      <c r="G44" s="386"/>
      <c r="H44" s="386"/>
      <c r="I44" s="387"/>
      <c r="J44" s="5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58"/>
    </row>
    <row r="45" spans="1:52" ht="20.100000000000001" customHeight="1" x14ac:dyDescent="0.45">
      <c r="A45" s="354"/>
      <c r="B45" s="386"/>
      <c r="C45" s="386"/>
      <c r="D45" s="386"/>
      <c r="E45" s="386"/>
      <c r="F45" s="386"/>
      <c r="G45" s="386"/>
      <c r="H45" s="386"/>
      <c r="I45" s="387"/>
      <c r="J45" s="32"/>
      <c r="K45" s="64"/>
      <c r="L45" s="355" t="s">
        <v>13</v>
      </c>
      <c r="M45" s="355"/>
      <c r="N45" s="355"/>
      <c r="O45" s="355"/>
      <c r="P45" s="355"/>
      <c r="Q45" s="355"/>
      <c r="R45" s="389">
        <f>'公民館使用シート（★データ）'!Q2</f>
        <v>0</v>
      </c>
      <c r="S45" s="389"/>
      <c r="T45" s="389"/>
      <c r="U45" s="389"/>
      <c r="V45" s="389"/>
      <c r="W45" s="389"/>
      <c r="X45" s="389"/>
      <c r="Y45" s="389"/>
      <c r="Z45" s="389"/>
      <c r="AA45" s="389"/>
      <c r="AB45" s="389"/>
      <c r="AC45" s="389"/>
      <c r="AD45" s="389"/>
      <c r="AE45" s="389"/>
      <c r="AF45" s="389"/>
      <c r="AG45" s="389"/>
      <c r="AH45" s="389"/>
      <c r="AI45" s="389"/>
      <c r="AJ45" s="389"/>
      <c r="AK45" s="389"/>
      <c r="AL45" s="389"/>
      <c r="AM45" s="389"/>
      <c r="AN45" s="389"/>
      <c r="AO45" s="389"/>
      <c r="AP45" s="389"/>
      <c r="AQ45" s="389"/>
      <c r="AR45" s="389"/>
      <c r="AS45" s="389"/>
      <c r="AT45" s="389"/>
      <c r="AU45" s="389"/>
      <c r="AV45" s="2"/>
      <c r="AW45" s="2"/>
      <c r="AX45" s="58"/>
    </row>
    <row r="46" spans="1:52" ht="5.0999999999999996" customHeight="1" x14ac:dyDescent="0.45">
      <c r="A46" s="354"/>
      <c r="B46" s="386"/>
      <c r="C46" s="386"/>
      <c r="D46" s="386"/>
      <c r="E46" s="386"/>
      <c r="F46" s="386"/>
      <c r="G46" s="386"/>
      <c r="H46" s="386"/>
      <c r="I46" s="387"/>
      <c r="J46" s="5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58"/>
    </row>
    <row r="47" spans="1:52" ht="20.100000000000001" customHeight="1" x14ac:dyDescent="0.45">
      <c r="A47" s="354"/>
      <c r="B47" s="386"/>
      <c r="C47" s="386"/>
      <c r="D47" s="386"/>
      <c r="E47" s="386"/>
      <c r="F47" s="386"/>
      <c r="G47" s="386"/>
      <c r="H47" s="386"/>
      <c r="I47" s="387"/>
      <c r="J47" s="32"/>
      <c r="K47" s="72"/>
      <c r="L47" s="355" t="s">
        <v>71</v>
      </c>
      <c r="M47" s="355"/>
      <c r="N47" s="355"/>
      <c r="O47" s="355"/>
      <c r="P47" s="355"/>
      <c r="Q47" s="355"/>
      <c r="R47" s="419">
        <f>'公民館使用シート（★データ）'!R2</f>
        <v>0</v>
      </c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355" t="s">
        <v>72</v>
      </c>
      <c r="AE47" s="355"/>
      <c r="AF47" s="355"/>
      <c r="AG47" s="355"/>
      <c r="AH47" s="355"/>
      <c r="AI47" s="355"/>
      <c r="AJ47" s="418" t="str">
        <f>'公民館使用シート（★データ）'!S2</f>
        <v/>
      </c>
      <c r="AK47" s="418"/>
      <c r="AL47" s="418"/>
      <c r="AM47" s="418"/>
      <c r="AN47" s="418"/>
      <c r="AO47" s="418"/>
      <c r="AP47" s="418"/>
      <c r="AQ47" s="418"/>
      <c r="AR47" s="418"/>
      <c r="AS47" s="418"/>
      <c r="AT47" s="418"/>
      <c r="AU47" s="418"/>
      <c r="AV47" s="418"/>
      <c r="AW47" s="418"/>
      <c r="AX47" s="58"/>
    </row>
    <row r="48" spans="1:52" ht="5.0999999999999996" customHeight="1" x14ac:dyDescent="0.45">
      <c r="A48" s="74"/>
      <c r="B48" s="73"/>
      <c r="C48" s="73"/>
      <c r="D48" s="73"/>
      <c r="E48" s="73"/>
      <c r="F48" s="73"/>
      <c r="G48" s="73"/>
      <c r="H48" s="73"/>
      <c r="I48" s="75"/>
      <c r="J48" s="82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43"/>
    </row>
    <row r="49" spans="1:50" ht="5.0999999999999996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84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2"/>
    </row>
    <row r="50" spans="1:50" ht="12.75" customHeight="1" x14ac:dyDescent="0.45">
      <c r="A50" s="2"/>
      <c r="B50" s="2"/>
      <c r="C50" s="408" t="s">
        <v>73</v>
      </c>
      <c r="D50" s="409"/>
      <c r="E50" s="409"/>
      <c r="F50" s="409"/>
      <c r="G50" s="409"/>
      <c r="H50" s="409"/>
      <c r="I50" s="409" t="s">
        <v>74</v>
      </c>
      <c r="J50" s="409"/>
      <c r="K50" s="409"/>
      <c r="L50" s="409"/>
      <c r="M50" s="409"/>
      <c r="N50" s="409"/>
      <c r="O50" s="409" t="s">
        <v>75</v>
      </c>
      <c r="P50" s="409"/>
      <c r="Q50" s="409"/>
      <c r="R50" s="409"/>
      <c r="S50" s="409"/>
      <c r="T50" s="410"/>
      <c r="U50" s="2"/>
      <c r="V50" s="2"/>
      <c r="W50" s="2"/>
      <c r="X50" s="2"/>
      <c r="Y50" s="2"/>
      <c r="Z50" s="2"/>
      <c r="AA50" s="2"/>
      <c r="AB50" s="2"/>
      <c r="AC50" s="2"/>
      <c r="AD50" s="2"/>
      <c r="AE50" s="85"/>
      <c r="AF50" s="2" t="s">
        <v>98</v>
      </c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58"/>
    </row>
    <row r="51" spans="1:50" ht="12.75" customHeight="1" x14ac:dyDescent="0.45">
      <c r="A51" s="80"/>
      <c r="B51" s="80"/>
      <c r="C51" s="373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 t="s">
        <v>76</v>
      </c>
      <c r="P51" s="374"/>
      <c r="Q51" s="374"/>
      <c r="R51" s="374"/>
      <c r="S51" s="374"/>
      <c r="T51" s="377"/>
      <c r="U51" s="80"/>
      <c r="V51" s="80"/>
      <c r="W51" s="80"/>
      <c r="X51" s="2"/>
      <c r="Y51" s="2"/>
      <c r="Z51" s="2"/>
      <c r="AA51" s="2"/>
      <c r="AB51" s="2"/>
      <c r="AC51" s="2"/>
      <c r="AD51" s="2"/>
      <c r="AE51" s="86"/>
      <c r="AF51" s="81"/>
      <c r="AG51" s="81"/>
      <c r="AH51" s="81"/>
      <c r="AI51" s="81"/>
      <c r="AJ51" s="81" t="s">
        <v>34</v>
      </c>
      <c r="AK51" s="81"/>
      <c r="AL51" s="81"/>
      <c r="AM51" s="81"/>
      <c r="AN51" s="81" t="s">
        <v>99</v>
      </c>
      <c r="AO51" s="81"/>
      <c r="AP51" s="81"/>
      <c r="AQ51" s="81"/>
      <c r="AR51" s="81"/>
      <c r="AS51" s="81"/>
      <c r="AT51" s="81"/>
      <c r="AU51" s="81"/>
      <c r="AV51" s="81"/>
      <c r="AW51" s="81"/>
      <c r="AX51" s="43"/>
    </row>
    <row r="52" spans="1:50" ht="12.75" customHeight="1" x14ac:dyDescent="0.45">
      <c r="A52" s="80"/>
      <c r="B52" s="80"/>
      <c r="C52" s="375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8"/>
      <c r="U52" s="80"/>
      <c r="V52" s="80"/>
      <c r="W52" s="80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2.75" customHeight="1" x14ac:dyDescent="0.4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2.7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</sheetData>
  <sheetProtection sheet="1" objects="1" scenarios="1"/>
  <mergeCells count="106">
    <mergeCell ref="AJ6:AN7"/>
    <mergeCell ref="AO26:AR26"/>
    <mergeCell ref="AG12:AJ13"/>
    <mergeCell ref="AC10:AF11"/>
    <mergeCell ref="A27:I29"/>
    <mergeCell ref="L27:AU28"/>
    <mergeCell ref="AG29:AL29"/>
    <mergeCell ref="AO25:AR25"/>
    <mergeCell ref="C50:H50"/>
    <mergeCell ref="I50:N50"/>
    <mergeCell ref="O50:T50"/>
    <mergeCell ref="T25:T26"/>
    <mergeCell ref="A9:I14"/>
    <mergeCell ref="E5:H6"/>
    <mergeCell ref="K5:N6"/>
    <mergeCell ref="P5:S6"/>
    <mergeCell ref="I5:J6"/>
    <mergeCell ref="X25:X26"/>
    <mergeCell ref="Y25:AA26"/>
    <mergeCell ref="AB25:AB26"/>
    <mergeCell ref="AD47:AI47"/>
    <mergeCell ref="AJ47:AW47"/>
    <mergeCell ref="L47:Q47"/>
    <mergeCell ref="R47:AC47"/>
    <mergeCell ref="T37:W37"/>
    <mergeCell ref="Z37:AB37"/>
    <mergeCell ref="L34:AU34"/>
    <mergeCell ref="M33:P33"/>
    <mergeCell ref="AI33:AP33"/>
    <mergeCell ref="R31:R32"/>
    <mergeCell ref="AI32:AP32"/>
    <mergeCell ref="AA30:AH30"/>
    <mergeCell ref="AA31:AH31"/>
    <mergeCell ref="AA32:AH32"/>
    <mergeCell ref="C51:H52"/>
    <mergeCell ref="I51:N52"/>
    <mergeCell ref="O51:T52"/>
    <mergeCell ref="AA33:AH33"/>
    <mergeCell ref="AI25:AL25"/>
    <mergeCell ref="L25:S26"/>
    <mergeCell ref="L21:N23"/>
    <mergeCell ref="A37:I40"/>
    <mergeCell ref="AI31:AP31"/>
    <mergeCell ref="A41:I47"/>
    <mergeCell ref="L41:Q41"/>
    <mergeCell ref="R41:AU41"/>
    <mergeCell ref="L43:Q43"/>
    <mergeCell ref="R43:AU43"/>
    <mergeCell ref="L45:Q45"/>
    <mergeCell ref="R45:AU45"/>
    <mergeCell ref="AE37:AG37"/>
    <mergeCell ref="AJ37:AK40"/>
    <mergeCell ref="AL37:AU40"/>
    <mergeCell ref="L37:S39"/>
    <mergeCell ref="AT31:AU31"/>
    <mergeCell ref="AB40:AG40"/>
    <mergeCell ref="AI26:AL26"/>
    <mergeCell ref="U25:W26"/>
    <mergeCell ref="A34:I36"/>
    <mergeCell ref="L40:S40"/>
    <mergeCell ref="U40:Z40"/>
    <mergeCell ref="A30:I33"/>
    <mergeCell ref="AI30:AP30"/>
    <mergeCell ref="M31:P32"/>
    <mergeCell ref="T31:W32"/>
    <mergeCell ref="Y2:AN3"/>
    <mergeCell ref="K2:W2"/>
    <mergeCell ref="K3:W3"/>
    <mergeCell ref="Q15:S17"/>
    <mergeCell ref="Q18:S20"/>
    <mergeCell ref="AG10:AJ11"/>
    <mergeCell ref="AM29:AU29"/>
    <mergeCell ref="A15:I24"/>
    <mergeCell ref="L15:N17"/>
    <mergeCell ref="U15:AC24"/>
    <mergeCell ref="AD15:AF17"/>
    <mergeCell ref="AG15:AU24"/>
    <mergeCell ref="A25:I26"/>
    <mergeCell ref="U12:X13"/>
    <mergeCell ref="Q12:T13"/>
    <mergeCell ref="M10:AB11"/>
    <mergeCell ref="M12:P13"/>
    <mergeCell ref="AV15:AX17"/>
    <mergeCell ref="AV18:AX20"/>
    <mergeCell ref="L18:N20"/>
    <mergeCell ref="AD18:AF20"/>
    <mergeCell ref="AO6:AS7"/>
    <mergeCell ref="AT6:AX7"/>
    <mergeCell ref="A7:Y7"/>
    <mergeCell ref="O5:O6"/>
    <mergeCell ref="T5:T6"/>
    <mergeCell ref="Z5:AD5"/>
    <mergeCell ref="AE5:AI5"/>
    <mergeCell ref="AJ5:AN5"/>
    <mergeCell ref="AO5:AS5"/>
    <mergeCell ref="AT5:AX5"/>
    <mergeCell ref="AK10:AN11"/>
    <mergeCell ref="AO10:AR11"/>
    <mergeCell ref="AS10:AV11"/>
    <mergeCell ref="AO12:AR13"/>
    <mergeCell ref="AS12:AV13"/>
    <mergeCell ref="AC12:AF13"/>
    <mergeCell ref="Y12:AB13"/>
    <mergeCell ref="Z6:AD7"/>
    <mergeCell ref="AE6:AI7"/>
    <mergeCell ref="AK12:AN13"/>
  </mergeCells>
  <phoneticPr fontId="2"/>
  <pageMargins left="1.0629921259842521" right="0.27559055118110237" top="0.74803149606299213" bottom="0.74803149606299213" header="0.31496062992125984" footer="0.31496062992125984"/>
  <pageSetup paperSize="9" orientation="portrait" horizontalDpi="4294967294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0350EC-E453-4A7D-97CD-A6431AB86165}">
            <xm:f>'公民館使用シート（★データ）'!$I$2='公民館使用シート（★データ）'!$I$12</xm:f>
            <x14:dxf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14:cfRule type="expression" priority="2" id="{0AAED4E2-4E9A-4171-9035-3AED3E310842}">
            <xm:f>'公民館使用シート（★データ）'!$I$2='公民館使用シート（★データ）'!$I$11</xm:f>
            <x14:dxf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M31:P32</xm:sqref>
        </x14:conditionalFormatting>
        <x14:conditionalFormatting xmlns:xm="http://schemas.microsoft.com/office/excel/2006/main">
          <x14:cfRule type="expression" priority="3" id="{9BCBEBB8-40EB-4C55-B533-B3033C9CFC5C}">
            <xm:f>'公民館使用シート（★データ）'!$I$2='公民館使用シート（★データ）'!$I$13</xm:f>
            <x14:dxf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T31:W32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BA57"/>
  <sheetViews>
    <sheetView showZeros="0" view="pageBreakPreview" zoomScaleNormal="100" zoomScaleSheetLayoutView="100" workbookViewId="0">
      <selection activeCell="AY1" sqref="AY1"/>
    </sheetView>
  </sheetViews>
  <sheetFormatPr defaultColWidth="9" defaultRowHeight="13.2" x14ac:dyDescent="0.45"/>
  <cols>
    <col min="1" max="66" width="1.59765625" style="1" customWidth="1"/>
    <col min="67" max="16384" width="9" style="1"/>
  </cols>
  <sheetData>
    <row r="1" spans="1:53" ht="20.100000000000001" customHeight="1" x14ac:dyDescent="0.45"/>
    <row r="2" spans="1:53" ht="20.100000000000001" customHeight="1" x14ac:dyDescent="0.45"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</row>
    <row r="3" spans="1:53" ht="20.100000000000001" customHeight="1" x14ac:dyDescent="0.45"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</row>
    <row r="4" spans="1:53" ht="20.100000000000001" customHeight="1" x14ac:dyDescent="0.45"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4"/>
      <c r="AM4" s="14"/>
      <c r="AN4" s="14"/>
      <c r="AO4" s="14"/>
      <c r="AP4" s="14"/>
      <c r="AQ4" s="10"/>
      <c r="AR4" s="10"/>
      <c r="AS4" s="10"/>
      <c r="AT4" s="10"/>
      <c r="AU4" s="10"/>
    </row>
    <row r="5" spans="1:53" ht="20.100000000000001" customHeight="1" x14ac:dyDescent="0.45">
      <c r="A5" s="76"/>
      <c r="B5" s="76"/>
      <c r="C5" s="76"/>
      <c r="D5" s="2"/>
      <c r="E5" s="421"/>
      <c r="F5" s="421"/>
      <c r="G5" s="421"/>
      <c r="H5" s="421"/>
      <c r="I5" s="425"/>
      <c r="J5" s="425"/>
      <c r="K5" s="424"/>
      <c r="L5" s="424"/>
      <c r="M5" s="424"/>
      <c r="N5" s="424"/>
      <c r="O5" s="332"/>
      <c r="P5" s="424"/>
      <c r="Q5" s="424"/>
      <c r="R5" s="424"/>
      <c r="S5" s="424"/>
      <c r="T5" s="332"/>
      <c r="U5" s="2"/>
      <c r="V5" s="2"/>
      <c r="W5" s="2"/>
      <c r="X5" s="2"/>
      <c r="Y5" s="2"/>
      <c r="Z5" s="426"/>
      <c r="AA5" s="426"/>
      <c r="AB5" s="426"/>
      <c r="AC5" s="426"/>
      <c r="AD5" s="426"/>
      <c r="AE5" s="426"/>
      <c r="AF5" s="426"/>
      <c r="AG5" s="426"/>
      <c r="AH5" s="426"/>
      <c r="AI5" s="426"/>
      <c r="AJ5" s="426"/>
      <c r="AK5" s="426"/>
      <c r="AL5" s="426"/>
      <c r="AM5" s="426"/>
      <c r="AN5" s="426"/>
      <c r="AO5" s="434"/>
      <c r="AP5" s="434"/>
      <c r="AQ5" s="434"/>
      <c r="AR5" s="434"/>
      <c r="AS5" s="434"/>
      <c r="AT5" s="426"/>
      <c r="AU5" s="426"/>
      <c r="AV5" s="426"/>
      <c r="AW5" s="426"/>
      <c r="AX5" s="426"/>
    </row>
    <row r="6" spans="1:53" ht="20.100000000000001" customHeight="1" x14ac:dyDescent="0.45">
      <c r="A6" s="76"/>
      <c r="B6" s="76"/>
      <c r="C6" s="76"/>
      <c r="D6" s="2"/>
      <c r="E6" s="421"/>
      <c r="F6" s="421"/>
      <c r="G6" s="421"/>
      <c r="H6" s="421"/>
      <c r="I6" s="425"/>
      <c r="J6" s="425"/>
      <c r="K6" s="424"/>
      <c r="L6" s="424"/>
      <c r="M6" s="424"/>
      <c r="N6" s="424"/>
      <c r="O6" s="332"/>
      <c r="P6" s="424"/>
      <c r="Q6" s="424"/>
      <c r="R6" s="424"/>
      <c r="S6" s="424"/>
      <c r="T6" s="332"/>
      <c r="U6" s="11"/>
      <c r="V6" s="11"/>
      <c r="W6" s="2"/>
      <c r="X6" s="2"/>
      <c r="Y6" s="2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5"/>
      <c r="AP6" s="435"/>
      <c r="AQ6" s="435"/>
      <c r="AR6" s="435"/>
      <c r="AS6" s="435"/>
      <c r="AT6" s="435"/>
      <c r="AU6" s="435"/>
      <c r="AV6" s="435"/>
      <c r="AW6" s="435"/>
      <c r="AX6" s="435"/>
    </row>
    <row r="7" spans="1:53" ht="20.100000000000001" customHeight="1" x14ac:dyDescent="0.45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  <c r="AL7" s="435"/>
      <c r="AM7" s="435"/>
      <c r="AN7" s="435"/>
      <c r="AO7" s="435"/>
      <c r="AP7" s="435"/>
      <c r="AQ7" s="435"/>
      <c r="AR7" s="435"/>
      <c r="AS7" s="435"/>
      <c r="AT7" s="435"/>
      <c r="AU7" s="435"/>
      <c r="AV7" s="435"/>
      <c r="AW7" s="435"/>
      <c r="AX7" s="435"/>
    </row>
    <row r="8" spans="1:53" ht="5.0999999999999996" customHeight="1" x14ac:dyDescent="0.45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53" ht="10.050000000000001" customHeight="1" x14ac:dyDescent="0.45">
      <c r="A9" s="355"/>
      <c r="B9" s="355"/>
      <c r="C9" s="355"/>
      <c r="D9" s="355"/>
      <c r="E9" s="355"/>
      <c r="F9" s="355"/>
      <c r="G9" s="355"/>
      <c r="H9" s="355"/>
      <c r="I9" s="355"/>
      <c r="J9" s="4"/>
      <c r="K9" s="4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0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53" ht="10.050000000000001" customHeight="1" x14ac:dyDescent="0.45">
      <c r="A10" s="355"/>
      <c r="B10" s="355"/>
      <c r="C10" s="355"/>
      <c r="D10" s="355"/>
      <c r="E10" s="355"/>
      <c r="F10" s="355"/>
      <c r="G10" s="355"/>
      <c r="H10" s="355"/>
      <c r="I10" s="355"/>
      <c r="J10" s="4"/>
      <c r="K10" s="4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47"/>
      <c r="AG10" s="347"/>
      <c r="AH10" s="347"/>
      <c r="AI10" s="347"/>
      <c r="AJ10" s="347"/>
      <c r="AK10" s="347"/>
      <c r="AL10" s="347"/>
      <c r="AM10" s="347"/>
      <c r="AN10" s="347"/>
      <c r="AO10" s="347"/>
      <c r="AP10" s="347"/>
      <c r="AQ10" s="347"/>
      <c r="AR10" s="347"/>
      <c r="AS10" s="347"/>
      <c r="AT10" s="347"/>
      <c r="AU10" s="347"/>
    </row>
    <row r="11" spans="1:53" ht="10.050000000000001" customHeight="1" x14ac:dyDescent="0.45">
      <c r="A11" s="355"/>
      <c r="B11" s="355"/>
      <c r="C11" s="355"/>
      <c r="D11" s="355"/>
      <c r="E11" s="355"/>
      <c r="F11" s="355"/>
      <c r="G11" s="355"/>
      <c r="H11" s="355"/>
      <c r="I11" s="355"/>
      <c r="J11" s="4"/>
      <c r="K11" s="4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</row>
    <row r="12" spans="1:53" ht="10.050000000000001" customHeight="1" x14ac:dyDescent="0.45">
      <c r="A12" s="355"/>
      <c r="B12" s="355"/>
      <c r="C12" s="355"/>
      <c r="D12" s="355"/>
      <c r="E12" s="355"/>
      <c r="F12" s="355"/>
      <c r="G12" s="355"/>
      <c r="H12" s="355"/>
      <c r="I12" s="355"/>
      <c r="J12" s="4"/>
      <c r="K12" s="4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132"/>
      <c r="AK12" s="132"/>
      <c r="AL12" s="133"/>
      <c r="AM12" s="134"/>
      <c r="AN12" s="134"/>
      <c r="AO12" s="135"/>
      <c r="AP12" s="132"/>
      <c r="AQ12" s="132"/>
      <c r="AR12" s="347"/>
      <c r="AS12" s="347"/>
      <c r="AT12" s="347"/>
      <c r="AU12" s="347"/>
      <c r="AV12" s="2"/>
      <c r="AW12" s="2"/>
      <c r="AX12" s="2"/>
      <c r="AY12" s="2"/>
      <c r="AZ12" s="2"/>
      <c r="BA12" s="2"/>
    </row>
    <row r="13" spans="1:53" ht="10.050000000000001" customHeight="1" x14ac:dyDescent="0.45">
      <c r="A13" s="355"/>
      <c r="B13" s="355"/>
      <c r="C13" s="355"/>
      <c r="D13" s="355"/>
      <c r="E13" s="355"/>
      <c r="F13" s="355"/>
      <c r="G13" s="355"/>
      <c r="H13" s="355"/>
      <c r="I13" s="355"/>
      <c r="J13" s="4"/>
      <c r="K13" s="4"/>
      <c r="L13" s="347"/>
      <c r="M13" s="347"/>
      <c r="N13" s="347"/>
      <c r="O13" s="347"/>
      <c r="P13" s="347"/>
      <c r="Q13" s="347"/>
      <c r="R13" s="347"/>
      <c r="S13" s="347"/>
      <c r="T13" s="347"/>
      <c r="U13" s="347"/>
      <c r="V13" s="347"/>
      <c r="W13" s="347"/>
      <c r="X13" s="347"/>
      <c r="Y13" s="347"/>
      <c r="Z13" s="347"/>
      <c r="AA13" s="347"/>
      <c r="AB13" s="347"/>
      <c r="AC13" s="347"/>
      <c r="AD13" s="347"/>
      <c r="AE13" s="347"/>
      <c r="AF13" s="347"/>
      <c r="AG13" s="347"/>
      <c r="AH13" s="347"/>
      <c r="AI13" s="347"/>
      <c r="AJ13" s="132"/>
      <c r="AK13" s="132"/>
      <c r="AL13" s="136"/>
      <c r="AM13" s="137"/>
      <c r="AN13" s="137"/>
      <c r="AO13" s="138"/>
      <c r="AP13" s="132"/>
      <c r="AQ13" s="132"/>
      <c r="AR13" s="347"/>
      <c r="AS13" s="347"/>
      <c r="AT13" s="347"/>
      <c r="AU13" s="347"/>
      <c r="AV13" s="2"/>
      <c r="AW13" s="2"/>
      <c r="AX13" s="2"/>
      <c r="AY13" s="2"/>
      <c r="AZ13" s="2"/>
      <c r="BA13" s="2"/>
    </row>
    <row r="14" spans="1:53" ht="10.050000000000001" customHeight="1" x14ac:dyDescent="0.45">
      <c r="A14" s="355"/>
      <c r="B14" s="355"/>
      <c r="C14" s="355"/>
      <c r="D14" s="355"/>
      <c r="E14" s="355"/>
      <c r="F14" s="355"/>
      <c r="G14" s="355"/>
      <c r="H14" s="355"/>
      <c r="I14" s="355"/>
      <c r="J14" s="4"/>
      <c r="K14" s="4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5.0999999999999996" customHeight="1" x14ac:dyDescent="0.45">
      <c r="A15" s="332"/>
      <c r="B15" s="332"/>
      <c r="C15" s="332"/>
      <c r="D15" s="332"/>
      <c r="E15" s="332"/>
      <c r="F15" s="332"/>
      <c r="G15" s="332"/>
      <c r="H15" s="332"/>
      <c r="I15" s="332"/>
      <c r="J15" s="4"/>
      <c r="K15" s="4"/>
      <c r="L15" s="140"/>
      <c r="M15" s="141"/>
      <c r="N15" s="142"/>
      <c r="O15" s="6"/>
      <c r="P15" s="6"/>
      <c r="Q15" s="332"/>
      <c r="R15" s="332"/>
      <c r="S15" s="332"/>
      <c r="T15" s="10"/>
      <c r="U15" s="369"/>
      <c r="V15" s="369"/>
      <c r="W15" s="369"/>
      <c r="X15" s="369"/>
      <c r="Y15" s="369"/>
      <c r="Z15" s="369"/>
      <c r="AA15" s="369"/>
      <c r="AB15" s="369"/>
      <c r="AC15" s="369"/>
      <c r="AD15" s="332"/>
      <c r="AE15" s="332"/>
      <c r="AF15" s="332"/>
      <c r="AG15" s="336" t="str">
        <f>'公民館使用シート（★データ）'!B16&amp;'公民館使用シート（★データ）'!C16&amp;'公民館使用シート（★データ）'!D16&amp;'公民館使用シート（★データ）'!E16</f>
        <v xml:space="preserve">    </v>
      </c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2"/>
      <c r="AW15" s="332"/>
      <c r="AX15" s="332"/>
      <c r="AY15" s="2"/>
      <c r="AZ15" s="2"/>
    </row>
    <row r="16" spans="1:53" ht="5.0999999999999996" customHeight="1" x14ac:dyDescent="0.45">
      <c r="A16" s="332"/>
      <c r="B16" s="332"/>
      <c r="C16" s="332"/>
      <c r="D16" s="332"/>
      <c r="E16" s="332"/>
      <c r="F16" s="332"/>
      <c r="G16" s="332"/>
      <c r="H16" s="332"/>
      <c r="I16" s="332"/>
      <c r="J16" s="4"/>
      <c r="K16" s="4"/>
      <c r="L16" s="143"/>
      <c r="M16" s="144"/>
      <c r="N16" s="145"/>
      <c r="O16" s="2"/>
      <c r="P16" s="6"/>
      <c r="Q16" s="332"/>
      <c r="R16" s="332"/>
      <c r="S16" s="332"/>
      <c r="T16" s="10"/>
      <c r="U16" s="369"/>
      <c r="V16" s="369"/>
      <c r="W16" s="369"/>
      <c r="X16" s="369"/>
      <c r="Y16" s="369"/>
      <c r="Z16" s="369"/>
      <c r="AA16" s="369"/>
      <c r="AB16" s="369"/>
      <c r="AC16" s="369"/>
      <c r="AD16" s="332"/>
      <c r="AE16" s="332"/>
      <c r="AF16" s="332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2"/>
      <c r="AW16" s="332"/>
      <c r="AX16" s="332"/>
      <c r="AY16" s="2"/>
      <c r="AZ16" s="2"/>
    </row>
    <row r="17" spans="1:52" ht="5.0999999999999996" customHeight="1" x14ac:dyDescent="0.45">
      <c r="A17" s="332"/>
      <c r="B17" s="332"/>
      <c r="C17" s="332"/>
      <c r="D17" s="332"/>
      <c r="E17" s="332"/>
      <c r="F17" s="332"/>
      <c r="G17" s="332"/>
      <c r="H17" s="332"/>
      <c r="I17" s="332"/>
      <c r="J17" s="4"/>
      <c r="K17" s="4"/>
      <c r="L17" s="139"/>
      <c r="M17" s="139"/>
      <c r="N17" s="139"/>
      <c r="O17" s="6"/>
      <c r="P17" s="6"/>
      <c r="Q17" s="332"/>
      <c r="R17" s="332"/>
      <c r="S17" s="332"/>
      <c r="T17" s="10"/>
      <c r="U17" s="369"/>
      <c r="V17" s="369"/>
      <c r="W17" s="369"/>
      <c r="X17" s="369"/>
      <c r="Y17" s="369"/>
      <c r="Z17" s="369"/>
      <c r="AA17" s="369"/>
      <c r="AB17" s="369"/>
      <c r="AC17" s="369"/>
      <c r="AD17" s="332"/>
      <c r="AE17" s="332"/>
      <c r="AF17" s="332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2"/>
      <c r="AW17" s="332"/>
      <c r="AX17" s="332"/>
      <c r="AY17" s="2"/>
      <c r="AZ17" s="2"/>
    </row>
    <row r="18" spans="1:52" ht="5.0999999999999996" customHeight="1" x14ac:dyDescent="0.45">
      <c r="A18" s="332"/>
      <c r="B18" s="332"/>
      <c r="C18" s="332"/>
      <c r="D18" s="332"/>
      <c r="E18" s="332"/>
      <c r="F18" s="332"/>
      <c r="G18" s="332"/>
      <c r="H18" s="332"/>
      <c r="I18" s="332"/>
      <c r="J18" s="4"/>
      <c r="K18" s="4"/>
      <c r="L18" s="336"/>
      <c r="M18" s="336"/>
      <c r="N18" s="336"/>
      <c r="O18" s="6"/>
      <c r="P18" s="6"/>
      <c r="Q18" s="334"/>
      <c r="R18" s="334"/>
      <c r="S18" s="334"/>
      <c r="T18" s="13"/>
      <c r="U18" s="369"/>
      <c r="V18" s="369"/>
      <c r="W18" s="369"/>
      <c r="X18" s="369"/>
      <c r="Y18" s="369"/>
      <c r="Z18" s="369"/>
      <c r="AA18" s="369"/>
      <c r="AB18" s="369"/>
      <c r="AC18" s="369"/>
      <c r="AD18" s="334"/>
      <c r="AE18" s="334"/>
      <c r="AF18" s="334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4"/>
      <c r="AW18" s="334"/>
      <c r="AX18" s="334"/>
      <c r="AY18" s="2"/>
      <c r="AZ18" s="2"/>
    </row>
    <row r="19" spans="1:52" ht="5.0999999999999996" customHeight="1" x14ac:dyDescent="0.45">
      <c r="A19" s="332"/>
      <c r="B19" s="332"/>
      <c r="C19" s="332"/>
      <c r="D19" s="332"/>
      <c r="E19" s="332"/>
      <c r="F19" s="332"/>
      <c r="G19" s="332"/>
      <c r="H19" s="332"/>
      <c r="I19" s="332"/>
      <c r="J19" s="4"/>
      <c r="K19" s="4"/>
      <c r="L19" s="336"/>
      <c r="M19" s="336"/>
      <c r="N19" s="336"/>
      <c r="O19" s="6"/>
      <c r="P19" s="6"/>
      <c r="Q19" s="334"/>
      <c r="R19" s="334"/>
      <c r="S19" s="334"/>
      <c r="T19" s="13"/>
      <c r="U19" s="369"/>
      <c r="V19" s="369"/>
      <c r="W19" s="369"/>
      <c r="X19" s="369"/>
      <c r="Y19" s="369"/>
      <c r="Z19" s="369"/>
      <c r="AA19" s="369"/>
      <c r="AB19" s="369"/>
      <c r="AC19" s="369"/>
      <c r="AD19" s="334"/>
      <c r="AE19" s="334"/>
      <c r="AF19" s="334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36"/>
      <c r="AV19" s="334"/>
      <c r="AW19" s="334"/>
      <c r="AX19" s="334"/>
      <c r="AY19" s="2"/>
      <c r="AZ19" s="2"/>
    </row>
    <row r="20" spans="1:52" ht="5.0999999999999996" customHeight="1" x14ac:dyDescent="0.45">
      <c r="A20" s="332"/>
      <c r="B20" s="332"/>
      <c r="C20" s="332"/>
      <c r="D20" s="332"/>
      <c r="E20" s="332"/>
      <c r="F20" s="332"/>
      <c r="G20" s="332"/>
      <c r="H20" s="332"/>
      <c r="I20" s="332"/>
      <c r="J20" s="4"/>
      <c r="K20" s="4"/>
      <c r="L20" s="336"/>
      <c r="M20" s="336"/>
      <c r="N20" s="336"/>
      <c r="O20" s="6"/>
      <c r="P20" s="6"/>
      <c r="Q20" s="334"/>
      <c r="R20" s="334"/>
      <c r="S20" s="334"/>
      <c r="T20" s="13"/>
      <c r="U20" s="369"/>
      <c r="V20" s="369"/>
      <c r="W20" s="369"/>
      <c r="X20" s="369"/>
      <c r="Y20" s="369"/>
      <c r="Z20" s="369"/>
      <c r="AA20" s="369"/>
      <c r="AB20" s="369"/>
      <c r="AC20" s="369"/>
      <c r="AD20" s="334"/>
      <c r="AE20" s="334"/>
      <c r="AF20" s="334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4"/>
      <c r="AW20" s="334"/>
      <c r="AX20" s="334"/>
      <c r="AY20" s="2"/>
      <c r="AZ20" s="2"/>
    </row>
    <row r="21" spans="1:52" ht="5.0999999999999996" customHeight="1" x14ac:dyDescent="0.45">
      <c r="A21" s="332"/>
      <c r="B21" s="332"/>
      <c r="C21" s="332"/>
      <c r="D21" s="332"/>
      <c r="E21" s="332"/>
      <c r="F21" s="332"/>
      <c r="G21" s="332"/>
      <c r="H21" s="332"/>
      <c r="I21" s="332"/>
      <c r="J21" s="4"/>
      <c r="K21" s="4"/>
      <c r="L21" s="336"/>
      <c r="M21" s="336"/>
      <c r="N21" s="336"/>
      <c r="O21" s="6"/>
      <c r="P21" s="6"/>
      <c r="Q21" s="6"/>
      <c r="R21" s="6"/>
      <c r="S21" s="66"/>
      <c r="T21" s="13"/>
      <c r="U21" s="369"/>
      <c r="V21" s="369"/>
      <c r="W21" s="369"/>
      <c r="X21" s="369"/>
      <c r="Y21" s="369"/>
      <c r="Z21" s="369"/>
      <c r="AA21" s="369"/>
      <c r="AB21" s="369"/>
      <c r="AC21" s="369"/>
      <c r="AD21" s="3"/>
      <c r="AE21" s="3"/>
      <c r="AF21" s="3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</row>
    <row r="22" spans="1:52" ht="5.0999999999999996" customHeight="1" x14ac:dyDescent="0.45">
      <c r="A22" s="332"/>
      <c r="B22" s="332"/>
      <c r="C22" s="332"/>
      <c r="D22" s="332"/>
      <c r="E22" s="332"/>
      <c r="F22" s="332"/>
      <c r="G22" s="332"/>
      <c r="H22" s="332"/>
      <c r="I22" s="332"/>
      <c r="J22" s="4"/>
      <c r="K22" s="4"/>
      <c r="L22" s="336"/>
      <c r="M22" s="336"/>
      <c r="N22" s="336"/>
      <c r="O22" s="6"/>
      <c r="P22" s="6"/>
      <c r="Q22" s="6"/>
      <c r="R22" s="6"/>
      <c r="S22" s="66"/>
      <c r="T22" s="13"/>
      <c r="U22" s="369"/>
      <c r="V22" s="369"/>
      <c r="W22" s="369"/>
      <c r="X22" s="369"/>
      <c r="Y22" s="369"/>
      <c r="Z22" s="369"/>
      <c r="AA22" s="369"/>
      <c r="AB22" s="369"/>
      <c r="AC22" s="369"/>
      <c r="AD22" s="3"/>
      <c r="AE22" s="3"/>
      <c r="AF22" s="3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</row>
    <row r="23" spans="1:52" ht="5.0999999999999996" customHeight="1" x14ac:dyDescent="0.45">
      <c r="A23" s="332"/>
      <c r="B23" s="332"/>
      <c r="C23" s="332"/>
      <c r="D23" s="332"/>
      <c r="E23" s="332"/>
      <c r="F23" s="332"/>
      <c r="G23" s="332"/>
      <c r="H23" s="332"/>
      <c r="I23" s="332"/>
      <c r="J23" s="4"/>
      <c r="K23" s="4"/>
      <c r="L23" s="336"/>
      <c r="M23" s="336"/>
      <c r="N23" s="336"/>
      <c r="O23" s="6"/>
      <c r="P23" s="6"/>
      <c r="Q23" s="6"/>
      <c r="R23" s="6"/>
      <c r="S23" s="66"/>
      <c r="T23" s="13"/>
      <c r="U23" s="369"/>
      <c r="V23" s="369"/>
      <c r="W23" s="369"/>
      <c r="X23" s="369"/>
      <c r="Y23" s="369"/>
      <c r="Z23" s="369"/>
      <c r="AA23" s="369"/>
      <c r="AB23" s="369"/>
      <c r="AC23" s="369"/>
      <c r="AD23" s="3"/>
      <c r="AE23" s="3"/>
      <c r="AF23" s="3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</row>
    <row r="24" spans="1:52" ht="5.0999999999999996" customHeight="1" x14ac:dyDescent="0.45">
      <c r="A24" s="332"/>
      <c r="B24" s="332"/>
      <c r="C24" s="332"/>
      <c r="D24" s="332"/>
      <c r="E24" s="332"/>
      <c r="F24" s="332"/>
      <c r="G24" s="332"/>
      <c r="H24" s="332"/>
      <c r="I24" s="332"/>
      <c r="J24" s="4"/>
      <c r="K24" s="4"/>
      <c r="L24" s="7"/>
      <c r="M24" s="7"/>
      <c r="N24" s="7"/>
      <c r="O24" s="6"/>
      <c r="P24" s="6"/>
      <c r="Q24" s="6"/>
      <c r="R24" s="6"/>
      <c r="S24" s="13"/>
      <c r="T24" s="13"/>
      <c r="U24" s="369"/>
      <c r="V24" s="369"/>
      <c r="W24" s="369"/>
      <c r="X24" s="369"/>
      <c r="Y24" s="369"/>
      <c r="Z24" s="369"/>
      <c r="AA24" s="369"/>
      <c r="AB24" s="369"/>
      <c r="AC24" s="369"/>
      <c r="AD24" s="3"/>
      <c r="AE24" s="3"/>
      <c r="AF24" s="3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</row>
    <row r="25" spans="1:52" ht="20.100000000000001" customHeight="1" x14ac:dyDescent="0.45">
      <c r="A25" s="355"/>
      <c r="B25" s="355"/>
      <c r="C25" s="355"/>
      <c r="D25" s="355"/>
      <c r="E25" s="355"/>
      <c r="F25" s="355"/>
      <c r="G25" s="355"/>
      <c r="H25" s="355"/>
      <c r="I25" s="355"/>
      <c r="J25" s="4"/>
      <c r="K25" s="4"/>
      <c r="L25" s="421" t="str">
        <f>'公民館使用シート（★データ）'!D17&amp;'公民館使用シート（★データ）'!E17&amp;'公民館使用シート（★データ）'!F17&amp;'公民館使用シート（★データ）'!G17</f>
        <v xml:space="preserve">    </v>
      </c>
      <c r="M25" s="421"/>
      <c r="N25" s="421"/>
      <c r="O25" s="421"/>
      <c r="P25" s="421"/>
      <c r="Q25" s="421"/>
      <c r="R25" s="421"/>
      <c r="S25" s="421"/>
      <c r="T25" s="421"/>
      <c r="U25" s="421" t="str">
        <f>'公民館使用シート（★データ）'!H17&amp;'公民館使用シート（★データ）'!I17</f>
        <v xml:space="preserve">  </v>
      </c>
      <c r="V25" s="421"/>
      <c r="W25" s="421"/>
      <c r="X25" s="421"/>
      <c r="Y25" s="421" t="str">
        <f>'公民館使用シート（★データ）'!J17&amp;'公民館使用シート（★データ）'!K17</f>
        <v xml:space="preserve">  </v>
      </c>
      <c r="Z25" s="421"/>
      <c r="AA25" s="421"/>
      <c r="AB25" s="421"/>
      <c r="AC25" s="12"/>
      <c r="AD25" s="12"/>
      <c r="AE25" s="12"/>
      <c r="AF25" s="12"/>
      <c r="AG25" s="12"/>
      <c r="AH25" s="12"/>
      <c r="AI25" s="422" t="str">
        <f>'公民館使用シート（★データ）'!D18&amp;'公民館使用シート（★データ）'!E18</f>
        <v xml:space="preserve">  </v>
      </c>
      <c r="AJ25" s="422"/>
      <c r="AK25" s="422"/>
      <c r="AL25" s="422"/>
      <c r="AM25" s="77"/>
      <c r="AN25" s="29"/>
      <c r="AO25" s="422" t="str">
        <f>'公民館使用シート（★データ）'!F18&amp;'公民館使用シート（★データ）'!G18</f>
        <v xml:space="preserve">  </v>
      </c>
      <c r="AP25" s="422"/>
      <c r="AQ25" s="422"/>
      <c r="AR25" s="422"/>
      <c r="AS25" s="2"/>
      <c r="AT25" s="2"/>
      <c r="AU25" s="2"/>
      <c r="AV25" s="2"/>
      <c r="AW25" s="2"/>
      <c r="AX25" s="2"/>
    </row>
    <row r="26" spans="1:52" ht="20.100000000000001" customHeight="1" x14ac:dyDescent="0.45">
      <c r="A26" s="355"/>
      <c r="B26" s="355"/>
      <c r="C26" s="355"/>
      <c r="D26" s="355"/>
      <c r="E26" s="355"/>
      <c r="F26" s="355"/>
      <c r="G26" s="355"/>
      <c r="H26" s="355"/>
      <c r="I26" s="355"/>
      <c r="J26" s="4"/>
      <c r="K26" s="4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12"/>
      <c r="AD26" s="12"/>
      <c r="AE26" s="12"/>
      <c r="AF26" s="12"/>
      <c r="AG26" s="12"/>
      <c r="AH26" s="12"/>
      <c r="AI26" s="423" t="str">
        <f>'公民館使用シート（★データ）'!D19&amp;'公民館使用シート（★データ）'!E19</f>
        <v xml:space="preserve">  </v>
      </c>
      <c r="AJ26" s="423"/>
      <c r="AK26" s="423"/>
      <c r="AL26" s="423"/>
      <c r="AM26" s="78"/>
      <c r="AN26" s="30"/>
      <c r="AO26" s="423" t="str">
        <f>'公民館使用シート（★データ）'!F19&amp;'公民館使用シート（★データ）'!G19</f>
        <v xml:space="preserve">  </v>
      </c>
      <c r="AP26" s="423"/>
      <c r="AQ26" s="423"/>
      <c r="AR26" s="423"/>
      <c r="AS26" s="79"/>
      <c r="AT26" s="2"/>
      <c r="AU26" s="2"/>
      <c r="AV26" s="2"/>
      <c r="AW26" s="2"/>
      <c r="AX26" s="2"/>
    </row>
    <row r="27" spans="1:52" ht="20.100000000000001" customHeight="1" x14ac:dyDescent="0.45">
      <c r="A27" s="386"/>
      <c r="B27" s="355"/>
      <c r="C27" s="355"/>
      <c r="D27" s="355"/>
      <c r="E27" s="355"/>
      <c r="F27" s="355"/>
      <c r="G27" s="355"/>
      <c r="H27" s="355"/>
      <c r="I27" s="355"/>
      <c r="J27" s="4"/>
      <c r="K27" s="4"/>
      <c r="L27" s="406">
        <f>'公民館使用シート（★データ）'!G2</f>
        <v>0</v>
      </c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406"/>
      <c r="AK27" s="406"/>
      <c r="AL27" s="406"/>
      <c r="AM27" s="406"/>
      <c r="AN27" s="406"/>
      <c r="AO27" s="406"/>
      <c r="AP27" s="406"/>
      <c r="AQ27" s="406"/>
      <c r="AR27" s="406"/>
      <c r="AS27" s="406"/>
      <c r="AT27" s="406"/>
      <c r="AU27" s="406"/>
      <c r="AV27" s="2"/>
      <c r="AW27" s="2"/>
      <c r="AX27" s="2"/>
    </row>
    <row r="28" spans="1:52" ht="20.100000000000001" customHeight="1" x14ac:dyDescent="0.45">
      <c r="A28" s="386"/>
      <c r="B28" s="355"/>
      <c r="C28" s="355"/>
      <c r="D28" s="355"/>
      <c r="E28" s="355"/>
      <c r="F28" s="355"/>
      <c r="G28" s="355"/>
      <c r="H28" s="355"/>
      <c r="I28" s="355"/>
      <c r="J28" s="4"/>
      <c r="K28" s="4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6"/>
      <c r="AJ28" s="406"/>
      <c r="AK28" s="406"/>
      <c r="AL28" s="406"/>
      <c r="AM28" s="406"/>
      <c r="AN28" s="406"/>
      <c r="AO28" s="406"/>
      <c r="AP28" s="406"/>
      <c r="AQ28" s="406"/>
      <c r="AR28" s="406"/>
      <c r="AS28" s="406"/>
      <c r="AT28" s="406"/>
      <c r="AU28" s="406"/>
      <c r="AV28" s="2"/>
      <c r="AW28" s="2"/>
      <c r="AX28" s="2"/>
    </row>
    <row r="29" spans="1:52" ht="20.100000000000001" customHeight="1" x14ac:dyDescent="0.45">
      <c r="A29" s="355"/>
      <c r="B29" s="355"/>
      <c r="C29" s="355"/>
      <c r="D29" s="355"/>
      <c r="E29" s="355"/>
      <c r="F29" s="355"/>
      <c r="G29" s="355"/>
      <c r="H29" s="355"/>
      <c r="I29" s="355"/>
      <c r="J29" s="4"/>
      <c r="K29" s="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334"/>
      <c r="AH29" s="334"/>
      <c r="AI29" s="334"/>
      <c r="AJ29" s="334"/>
      <c r="AK29" s="334"/>
      <c r="AL29" s="334"/>
      <c r="AM29" s="420">
        <f>'公民館使用シート（★データ）'!H2</f>
        <v>0</v>
      </c>
      <c r="AN29" s="420"/>
      <c r="AO29" s="420"/>
      <c r="AP29" s="420"/>
      <c r="AQ29" s="420"/>
      <c r="AR29" s="420"/>
      <c r="AS29" s="420"/>
      <c r="AT29" s="420"/>
      <c r="AU29" s="420"/>
      <c r="AV29" s="2"/>
      <c r="AW29" s="2"/>
      <c r="AX29" s="2"/>
    </row>
    <row r="30" spans="1:52" ht="16.95" customHeight="1" x14ac:dyDescent="0.2">
      <c r="A30" s="386"/>
      <c r="B30" s="355"/>
      <c r="C30" s="355"/>
      <c r="D30" s="355"/>
      <c r="E30" s="355"/>
      <c r="F30" s="355"/>
      <c r="G30" s="355"/>
      <c r="H30" s="355"/>
      <c r="I30" s="355"/>
      <c r="J30" s="4"/>
      <c r="K30" s="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437"/>
      <c r="AB30" s="437"/>
      <c r="AC30" s="437"/>
      <c r="AD30" s="437"/>
      <c r="AE30" s="437"/>
      <c r="AF30" s="437"/>
      <c r="AG30" s="437"/>
      <c r="AH30" s="437"/>
      <c r="AI30" s="427">
        <f>'公民館使用シート（★データ）'!J2</f>
        <v>0</v>
      </c>
      <c r="AJ30" s="427"/>
      <c r="AK30" s="427"/>
      <c r="AL30" s="427"/>
      <c r="AM30" s="427"/>
      <c r="AN30" s="427"/>
      <c r="AO30" s="427"/>
      <c r="AP30" s="427"/>
      <c r="AQ30" s="2"/>
      <c r="AR30" s="2"/>
      <c r="AS30" s="2"/>
      <c r="AT30" s="2"/>
      <c r="AU30" s="2"/>
      <c r="AV30" s="2"/>
      <c r="AW30" s="2"/>
      <c r="AX30" s="2"/>
      <c r="AY30" s="2"/>
      <c r="AZ30" s="2"/>
    </row>
    <row r="31" spans="1:52" ht="16.95" customHeight="1" x14ac:dyDescent="0.45">
      <c r="A31" s="386"/>
      <c r="B31" s="355"/>
      <c r="C31" s="355"/>
      <c r="D31" s="355"/>
      <c r="E31" s="355"/>
      <c r="F31" s="355"/>
      <c r="G31" s="355"/>
      <c r="H31" s="355"/>
      <c r="I31" s="355"/>
      <c r="J31" s="4"/>
      <c r="K31" s="4"/>
      <c r="M31" s="334"/>
      <c r="N31" s="334"/>
      <c r="O31" s="334"/>
      <c r="P31" s="334"/>
      <c r="T31" s="334"/>
      <c r="U31" s="334"/>
      <c r="V31" s="334"/>
      <c r="W31" s="334"/>
      <c r="X31" s="2"/>
      <c r="Y31" s="2"/>
      <c r="Z31" s="2"/>
      <c r="AA31" s="355"/>
      <c r="AB31" s="355"/>
      <c r="AC31" s="355"/>
      <c r="AD31" s="355"/>
      <c r="AE31" s="355"/>
      <c r="AF31" s="355"/>
      <c r="AG31" s="355"/>
      <c r="AH31" s="355"/>
      <c r="AI31" s="383">
        <f>'公民館使用シート（★データ）'!K2</f>
        <v>0</v>
      </c>
      <c r="AJ31" s="383"/>
      <c r="AK31" s="383"/>
      <c r="AL31" s="383"/>
      <c r="AM31" s="383"/>
      <c r="AN31" s="383"/>
      <c r="AO31" s="383"/>
      <c r="AP31" s="383"/>
      <c r="AQ31" s="2"/>
      <c r="AR31" s="2"/>
      <c r="AS31" s="2"/>
      <c r="AT31" s="369"/>
      <c r="AU31" s="369"/>
      <c r="AV31" s="2"/>
      <c r="AW31" s="2"/>
      <c r="AX31" s="2"/>
      <c r="AY31" s="2"/>
      <c r="AZ31" s="2"/>
    </row>
    <row r="32" spans="1:52" ht="16.95" customHeight="1" x14ac:dyDescent="0.45">
      <c r="A32" s="386"/>
      <c r="B32" s="355"/>
      <c r="C32" s="355"/>
      <c r="D32" s="355"/>
      <c r="E32" s="355"/>
      <c r="F32" s="355"/>
      <c r="G32" s="355"/>
      <c r="H32" s="355"/>
      <c r="I32" s="355"/>
      <c r="J32" s="4"/>
      <c r="K32" s="4"/>
      <c r="M32" s="334"/>
      <c r="N32" s="334"/>
      <c r="O32" s="334"/>
      <c r="P32" s="334"/>
      <c r="T32" s="334"/>
      <c r="U32" s="334"/>
      <c r="V32" s="334"/>
      <c r="W32" s="334"/>
      <c r="X32" s="2"/>
      <c r="Y32" s="2"/>
      <c r="Z32" s="2"/>
      <c r="AA32" s="436"/>
      <c r="AB32" s="436"/>
      <c r="AC32" s="436"/>
      <c r="AD32" s="436"/>
      <c r="AE32" s="436"/>
      <c r="AF32" s="436"/>
      <c r="AG32" s="436"/>
      <c r="AH32" s="436"/>
      <c r="AI32" s="429">
        <f>'公民館使用シート（★データ）'!L2</f>
        <v>0</v>
      </c>
      <c r="AJ32" s="429"/>
      <c r="AK32" s="429"/>
      <c r="AL32" s="429"/>
      <c r="AM32" s="429"/>
      <c r="AN32" s="429"/>
      <c r="AO32" s="429"/>
      <c r="AP32" s="429"/>
      <c r="AQ32" s="2"/>
      <c r="AR32" s="2"/>
      <c r="AS32" s="2"/>
      <c r="AV32" s="2"/>
      <c r="AW32" s="2"/>
      <c r="AX32" s="2"/>
      <c r="AY32" s="2"/>
      <c r="AZ32" s="2"/>
    </row>
    <row r="33" spans="1:52" ht="16.95" customHeight="1" x14ac:dyDescent="0.45">
      <c r="A33" s="386"/>
      <c r="B33" s="355"/>
      <c r="C33" s="355"/>
      <c r="D33" s="355"/>
      <c r="E33" s="355"/>
      <c r="F33" s="355"/>
      <c r="G33" s="355"/>
      <c r="H33" s="355"/>
      <c r="I33" s="355"/>
      <c r="J33" s="4"/>
      <c r="K33" s="4"/>
      <c r="M33" s="336">
        <f>IF('公民館使用シート（★データ）'!I2='公民館使用シート（★データ）'!I12,'公民館使用シート（★データ）'!D20&amp;'公民館使用シート（★データ）'!E20&amp;'公民館使用シート（★データ）'!G20&amp;'公民館使用シート（★データ）'!I20,0)</f>
        <v>0</v>
      </c>
      <c r="N33" s="336"/>
      <c r="O33" s="336"/>
      <c r="P33" s="336"/>
      <c r="Q33" s="2"/>
      <c r="R33" s="2"/>
      <c r="S33" s="2"/>
      <c r="T33" s="2"/>
      <c r="U33" s="2"/>
      <c r="V33" s="2"/>
      <c r="W33" s="2"/>
      <c r="X33" s="2"/>
      <c r="Y33" s="2"/>
      <c r="Z33" s="2"/>
      <c r="AA33" s="436"/>
      <c r="AB33" s="436"/>
      <c r="AC33" s="436"/>
      <c r="AD33" s="436"/>
      <c r="AE33" s="436"/>
      <c r="AF33" s="436"/>
      <c r="AG33" s="436"/>
      <c r="AH33" s="436"/>
      <c r="AI33" s="429">
        <f>SUM(AI30:AP32)</f>
        <v>0</v>
      </c>
      <c r="AJ33" s="429"/>
      <c r="AK33" s="429"/>
      <c r="AL33" s="429"/>
      <c r="AM33" s="429"/>
      <c r="AN33" s="429"/>
      <c r="AO33" s="429"/>
      <c r="AP33" s="429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2" ht="20.100000000000001" customHeight="1" x14ac:dyDescent="0.45">
      <c r="A34" s="386"/>
      <c r="B34" s="355"/>
      <c r="C34" s="355"/>
      <c r="D34" s="355"/>
      <c r="E34" s="355"/>
      <c r="F34" s="355"/>
      <c r="G34" s="355"/>
      <c r="H34" s="355"/>
      <c r="I34" s="355"/>
      <c r="J34" s="4"/>
      <c r="K34" s="4"/>
      <c r="L34" s="428">
        <f>'公民館使用シート（★データ）'!M2</f>
        <v>0</v>
      </c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28"/>
      <c r="AM34" s="428"/>
      <c r="AN34" s="428"/>
      <c r="AO34" s="428"/>
      <c r="AP34" s="428"/>
      <c r="AQ34" s="428"/>
      <c r="AR34" s="428"/>
      <c r="AS34" s="428"/>
      <c r="AT34" s="428"/>
      <c r="AU34" s="428"/>
      <c r="AV34" s="2"/>
      <c r="AW34" s="2"/>
      <c r="AX34" s="2"/>
    </row>
    <row r="35" spans="1:52" ht="20.100000000000001" customHeight="1" x14ac:dyDescent="0.45">
      <c r="A35" s="386"/>
      <c r="B35" s="355"/>
      <c r="C35" s="355"/>
      <c r="D35" s="355"/>
      <c r="E35" s="355"/>
      <c r="F35" s="355"/>
      <c r="G35" s="355"/>
      <c r="H35" s="355"/>
      <c r="I35" s="355"/>
      <c r="J35" s="4"/>
      <c r="K35" s="4"/>
      <c r="L35" s="428">
        <f>'公民館使用シート（★データ）'!U2</f>
        <v>0</v>
      </c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8"/>
      <c r="AT35" s="428"/>
      <c r="AU35" s="428"/>
      <c r="AV35" s="2"/>
      <c r="AW35" s="2"/>
      <c r="AX35" s="2"/>
    </row>
    <row r="36" spans="1:52" ht="20.100000000000001" customHeight="1" x14ac:dyDescent="0.45">
      <c r="A36" s="355"/>
      <c r="B36" s="355"/>
      <c r="C36" s="355"/>
      <c r="D36" s="355"/>
      <c r="E36" s="355"/>
      <c r="F36" s="355"/>
      <c r="G36" s="355"/>
      <c r="H36" s="355"/>
      <c r="I36" s="355"/>
      <c r="J36" s="4"/>
      <c r="K36" s="16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0"/>
      <c r="AW36" s="2"/>
      <c r="AX36" s="2"/>
    </row>
    <row r="37" spans="1:52" ht="20.100000000000001" customHeight="1" x14ac:dyDescent="0.45">
      <c r="A37" s="386"/>
      <c r="B37" s="355"/>
      <c r="C37" s="355"/>
      <c r="D37" s="355"/>
      <c r="E37" s="355"/>
      <c r="F37" s="355"/>
      <c r="G37" s="355"/>
      <c r="H37" s="355"/>
      <c r="I37" s="355"/>
      <c r="J37" s="4"/>
      <c r="K37" s="4"/>
      <c r="L37" s="428"/>
      <c r="M37" s="428"/>
      <c r="N37" s="428"/>
      <c r="O37" s="428"/>
      <c r="P37" s="428"/>
      <c r="Q37" s="428"/>
      <c r="R37" s="428"/>
      <c r="S37" s="428"/>
      <c r="T37" s="390" t="str">
        <f ca="1">'公民館使用シート（★データ）'!B21&amp;'公民館使用シート（★データ）'!C21&amp;'公民館使用シート（★データ）'!D21&amp;'公民館使用シート（★データ）'!E21</f>
        <v>2023</v>
      </c>
      <c r="U37" s="390"/>
      <c r="V37" s="390"/>
      <c r="W37" s="390"/>
      <c r="X37" s="15"/>
      <c r="Y37" s="17"/>
      <c r="Z37" s="390" t="str">
        <f ca="1">'公民館使用シート（★データ）'!G21&amp;'公民館使用シート（★データ）'!H21</f>
        <v>07</v>
      </c>
      <c r="AA37" s="390"/>
      <c r="AB37" s="390"/>
      <c r="AC37" s="15"/>
      <c r="AD37" s="17"/>
      <c r="AE37" s="390" t="str">
        <f ca="1">'公民館使用シート（★データ）'!J21&amp;'公民館使用シート（★データ）'!K21</f>
        <v>12</v>
      </c>
      <c r="AF37" s="390"/>
      <c r="AG37" s="390"/>
      <c r="AH37" s="15"/>
      <c r="AI37" s="15"/>
      <c r="AJ37" s="430"/>
      <c r="AK37" s="430"/>
      <c r="AL37" s="332"/>
      <c r="AM37" s="332"/>
      <c r="AN37" s="332"/>
      <c r="AO37" s="332"/>
      <c r="AP37" s="332"/>
      <c r="AQ37" s="332"/>
      <c r="AR37" s="332"/>
      <c r="AS37" s="332"/>
      <c r="AT37" s="332"/>
      <c r="AU37" s="332"/>
      <c r="AV37" s="2"/>
      <c r="AW37" s="2"/>
      <c r="AX37" s="2"/>
    </row>
    <row r="38" spans="1:52" ht="20.100000000000001" customHeight="1" x14ac:dyDescent="0.45">
      <c r="A38" s="386"/>
      <c r="B38" s="355"/>
      <c r="C38" s="355"/>
      <c r="D38" s="355"/>
      <c r="E38" s="355"/>
      <c r="F38" s="355"/>
      <c r="G38" s="355"/>
      <c r="H38" s="355"/>
      <c r="I38" s="355"/>
      <c r="J38" s="4"/>
      <c r="K38" s="4"/>
      <c r="L38" s="428"/>
      <c r="M38" s="428"/>
      <c r="N38" s="428"/>
      <c r="O38" s="428"/>
      <c r="P38" s="428"/>
      <c r="Q38" s="428"/>
      <c r="R38" s="428"/>
      <c r="S38" s="428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430"/>
      <c r="AK38" s="430"/>
      <c r="AL38" s="332"/>
      <c r="AM38" s="332"/>
      <c r="AN38" s="332"/>
      <c r="AO38" s="332"/>
      <c r="AP38" s="332"/>
      <c r="AQ38" s="332"/>
      <c r="AR38" s="332"/>
      <c r="AS38" s="332"/>
      <c r="AT38" s="332"/>
      <c r="AU38" s="332"/>
      <c r="AV38" s="2"/>
      <c r="AW38" s="2"/>
      <c r="AX38" s="2"/>
    </row>
    <row r="39" spans="1:52" ht="20.100000000000001" customHeight="1" x14ac:dyDescent="0.45">
      <c r="A39" s="386"/>
      <c r="B39" s="355"/>
      <c r="C39" s="355"/>
      <c r="D39" s="355"/>
      <c r="E39" s="355"/>
      <c r="F39" s="355"/>
      <c r="G39" s="355"/>
      <c r="H39" s="355"/>
      <c r="I39" s="355"/>
      <c r="J39" s="4"/>
      <c r="K39" s="4"/>
      <c r="L39" s="428"/>
      <c r="M39" s="428"/>
      <c r="N39" s="428"/>
      <c r="O39" s="428"/>
      <c r="P39" s="428"/>
      <c r="Q39" s="428"/>
      <c r="R39" s="428"/>
      <c r="S39" s="428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430"/>
      <c r="AK39" s="430"/>
      <c r="AL39" s="332"/>
      <c r="AM39" s="332"/>
      <c r="AN39" s="332"/>
      <c r="AO39" s="332"/>
      <c r="AP39" s="332"/>
      <c r="AQ39" s="332"/>
      <c r="AR39" s="332"/>
      <c r="AS39" s="332"/>
      <c r="AT39" s="332"/>
      <c r="AU39" s="332"/>
      <c r="AV39" s="2"/>
      <c r="AW39" s="2"/>
      <c r="AX39" s="2"/>
    </row>
    <row r="40" spans="1:52" ht="20.100000000000001" customHeight="1" x14ac:dyDescent="0.45">
      <c r="A40" s="355"/>
      <c r="B40" s="355"/>
      <c r="C40" s="355"/>
      <c r="D40" s="355"/>
      <c r="E40" s="355"/>
      <c r="F40" s="355"/>
      <c r="G40" s="355"/>
      <c r="H40" s="355"/>
      <c r="I40" s="355"/>
      <c r="J40" s="4"/>
      <c r="K40" s="4"/>
      <c r="L40" s="332"/>
      <c r="M40" s="332"/>
      <c r="N40" s="332"/>
      <c r="O40" s="332"/>
      <c r="P40" s="332"/>
      <c r="Q40" s="332"/>
      <c r="R40" s="332"/>
      <c r="S40" s="332"/>
      <c r="T40" s="2"/>
      <c r="U40" s="431"/>
      <c r="V40" s="431"/>
      <c r="W40" s="431"/>
      <c r="X40" s="431"/>
      <c r="Y40" s="431"/>
      <c r="Z40" s="431"/>
      <c r="AA40" s="14"/>
      <c r="AB40" s="431"/>
      <c r="AC40" s="431"/>
      <c r="AD40" s="431"/>
      <c r="AE40" s="431"/>
      <c r="AF40" s="431"/>
      <c r="AG40" s="431"/>
      <c r="AH40" s="2"/>
      <c r="AI40" s="2"/>
      <c r="AJ40" s="430"/>
      <c r="AK40" s="430"/>
      <c r="AL40" s="332"/>
      <c r="AM40" s="332"/>
      <c r="AN40" s="332"/>
      <c r="AO40" s="332"/>
      <c r="AP40" s="332"/>
      <c r="AQ40" s="332"/>
      <c r="AR40" s="332"/>
      <c r="AS40" s="332"/>
      <c r="AT40" s="332"/>
      <c r="AU40" s="332"/>
      <c r="AV40" s="2"/>
      <c r="AW40" s="2"/>
      <c r="AX40" s="2"/>
    </row>
    <row r="41" spans="1:52" ht="20.100000000000001" customHeight="1" x14ac:dyDescent="0.45">
      <c r="A41" s="386"/>
      <c r="B41" s="355"/>
      <c r="C41" s="355"/>
      <c r="D41" s="355"/>
      <c r="E41" s="355"/>
      <c r="F41" s="355"/>
      <c r="G41" s="355"/>
      <c r="H41" s="355"/>
      <c r="I41" s="355"/>
      <c r="J41" s="4"/>
      <c r="K41" s="4"/>
      <c r="L41" s="355"/>
      <c r="M41" s="355"/>
      <c r="N41" s="355"/>
      <c r="O41" s="355"/>
      <c r="P41" s="355"/>
      <c r="Q41" s="355"/>
      <c r="R41" s="419">
        <f>'公民館使用シート（★データ）'!O2</f>
        <v>0</v>
      </c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419"/>
      <c r="AE41" s="419"/>
      <c r="AF41" s="419"/>
      <c r="AG41" s="419"/>
      <c r="AH41" s="419"/>
      <c r="AI41" s="419"/>
      <c r="AJ41" s="419"/>
      <c r="AK41" s="419"/>
      <c r="AL41" s="419"/>
      <c r="AM41" s="419"/>
      <c r="AN41" s="419"/>
      <c r="AO41" s="419"/>
      <c r="AP41" s="419"/>
      <c r="AQ41" s="419"/>
      <c r="AR41" s="419"/>
      <c r="AS41" s="419"/>
      <c r="AT41" s="419"/>
      <c r="AU41" s="419"/>
      <c r="AV41" s="2"/>
      <c r="AW41" s="2"/>
      <c r="AX41" s="2"/>
    </row>
    <row r="42" spans="1:52" ht="5.0999999999999996" customHeight="1" x14ac:dyDescent="0.45">
      <c r="A42" s="386"/>
      <c r="B42" s="355"/>
      <c r="C42" s="355"/>
      <c r="D42" s="355"/>
      <c r="E42" s="355"/>
      <c r="F42" s="355"/>
      <c r="G42" s="355"/>
      <c r="H42" s="355"/>
      <c r="I42" s="355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  <row r="43" spans="1:52" ht="20.100000000000001" customHeight="1" x14ac:dyDescent="0.45">
      <c r="A43" s="386"/>
      <c r="B43" s="355"/>
      <c r="C43" s="355"/>
      <c r="D43" s="355"/>
      <c r="E43" s="355"/>
      <c r="F43" s="355"/>
      <c r="G43" s="355"/>
      <c r="H43" s="355"/>
      <c r="I43" s="355"/>
      <c r="J43" s="4"/>
      <c r="K43" s="4"/>
      <c r="L43" s="355"/>
      <c r="M43" s="355"/>
      <c r="N43" s="355"/>
      <c r="O43" s="355"/>
      <c r="P43" s="355"/>
      <c r="Q43" s="355"/>
      <c r="R43" s="419">
        <f>'公民館使用シート（★データ）'!P2</f>
        <v>0</v>
      </c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19"/>
      <c r="AL43" s="419"/>
      <c r="AM43" s="419"/>
      <c r="AN43" s="419"/>
      <c r="AO43" s="419"/>
      <c r="AP43" s="419"/>
      <c r="AQ43" s="419"/>
      <c r="AR43" s="419"/>
      <c r="AS43" s="419"/>
      <c r="AT43" s="419"/>
      <c r="AU43" s="419"/>
      <c r="AV43" s="2"/>
      <c r="AW43" s="2"/>
      <c r="AX43" s="2"/>
    </row>
    <row r="44" spans="1:52" ht="5.0999999999999996" customHeight="1" x14ac:dyDescent="0.45">
      <c r="A44" s="386"/>
      <c r="B44" s="355"/>
      <c r="C44" s="355"/>
      <c r="D44" s="355"/>
      <c r="E44" s="355"/>
      <c r="F44" s="355"/>
      <c r="G44" s="355"/>
      <c r="H44" s="355"/>
      <c r="I44" s="35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</row>
    <row r="45" spans="1:52" ht="20.100000000000001" customHeight="1" x14ac:dyDescent="0.45">
      <c r="A45" s="386"/>
      <c r="B45" s="355"/>
      <c r="C45" s="355"/>
      <c r="D45" s="355"/>
      <c r="E45" s="355"/>
      <c r="F45" s="355"/>
      <c r="G45" s="355"/>
      <c r="H45" s="355"/>
      <c r="I45" s="355"/>
      <c r="J45" s="4"/>
      <c r="K45" s="4"/>
      <c r="L45" s="355"/>
      <c r="M45" s="355"/>
      <c r="N45" s="355"/>
      <c r="O45" s="355"/>
      <c r="P45" s="355"/>
      <c r="Q45" s="355"/>
      <c r="R45" s="419">
        <f>'公民館使用シート（★データ）'!Q2</f>
        <v>0</v>
      </c>
      <c r="S45" s="419"/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19"/>
      <c r="AF45" s="419"/>
      <c r="AG45" s="419"/>
      <c r="AH45" s="419"/>
      <c r="AI45" s="419"/>
      <c r="AJ45" s="419"/>
      <c r="AK45" s="419"/>
      <c r="AL45" s="419"/>
      <c r="AM45" s="419"/>
      <c r="AN45" s="419"/>
      <c r="AO45" s="419"/>
      <c r="AP45" s="419"/>
      <c r="AQ45" s="419"/>
      <c r="AR45" s="419"/>
      <c r="AS45" s="419"/>
      <c r="AT45" s="419"/>
      <c r="AU45" s="419"/>
      <c r="AV45" s="2"/>
      <c r="AW45" s="2"/>
      <c r="AX45" s="2"/>
    </row>
    <row r="46" spans="1:52" ht="5.0999999999999996" customHeight="1" x14ac:dyDescent="0.45">
      <c r="A46" s="386"/>
      <c r="B46" s="355"/>
      <c r="C46" s="355"/>
      <c r="D46" s="355"/>
      <c r="E46" s="355"/>
      <c r="F46" s="355"/>
      <c r="G46" s="355"/>
      <c r="H46" s="355"/>
      <c r="I46" s="35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2" ht="20.100000000000001" customHeight="1" x14ac:dyDescent="0.45">
      <c r="A47" s="386"/>
      <c r="B47" s="355"/>
      <c r="C47" s="355"/>
      <c r="D47" s="355"/>
      <c r="E47" s="355"/>
      <c r="F47" s="355"/>
      <c r="G47" s="355"/>
      <c r="H47" s="355"/>
      <c r="I47" s="355"/>
      <c r="J47" s="4"/>
      <c r="K47" s="4"/>
      <c r="L47" s="355"/>
      <c r="M47" s="355"/>
      <c r="N47" s="355"/>
      <c r="O47" s="355"/>
      <c r="P47" s="355"/>
      <c r="Q47" s="355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C47" s="433"/>
      <c r="AD47" s="426"/>
      <c r="AE47" s="426"/>
      <c r="AF47" s="426"/>
      <c r="AG47" s="426"/>
      <c r="AH47" s="426"/>
      <c r="AI47" s="426"/>
      <c r="AJ47" s="369"/>
      <c r="AK47" s="369"/>
      <c r="AL47" s="369"/>
      <c r="AM47" s="369"/>
      <c r="AN47" s="369"/>
      <c r="AO47" s="369"/>
      <c r="AP47" s="369"/>
      <c r="AQ47" s="369"/>
      <c r="AR47" s="369"/>
      <c r="AS47" s="369"/>
      <c r="AT47" s="369"/>
      <c r="AU47" s="369"/>
      <c r="AV47" s="369"/>
      <c r="AW47" s="369"/>
      <c r="AX47" s="2"/>
    </row>
    <row r="48" spans="1:52" ht="5.0999999999999996" customHeight="1" x14ac:dyDescent="0.45">
      <c r="A48" s="71"/>
      <c r="B48" s="72"/>
      <c r="C48" s="72"/>
      <c r="D48" s="72"/>
      <c r="E48" s="72"/>
      <c r="F48" s="72"/>
      <c r="G48" s="72"/>
      <c r="H48" s="72"/>
      <c r="I48" s="7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5.0999999999999996" customHeight="1" x14ac:dyDescent="0.45">
      <c r="A49" s="71"/>
      <c r="B49" s="72"/>
      <c r="C49" s="72"/>
      <c r="D49" s="72"/>
      <c r="E49" s="72"/>
      <c r="F49" s="72"/>
      <c r="G49" s="72"/>
      <c r="H49" s="72"/>
      <c r="I49" s="7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2.75" customHeight="1" x14ac:dyDescent="0.45">
      <c r="A50" s="332"/>
      <c r="B50" s="332"/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2"/>
      <c r="Y50" s="2"/>
      <c r="Z50" s="2"/>
      <c r="AA50" s="2"/>
      <c r="AB50" s="2"/>
      <c r="AC50" s="2"/>
      <c r="AD50" s="2"/>
      <c r="AE50" s="83"/>
      <c r="AF50" s="83"/>
      <c r="AG50" s="83"/>
      <c r="AH50" s="83"/>
      <c r="AI50" s="83"/>
      <c r="AJ50" s="83"/>
      <c r="AK50" s="83"/>
      <c r="AL50" s="2"/>
      <c r="AM50" s="2"/>
      <c r="AN50" s="2"/>
      <c r="AO50" s="2"/>
      <c r="AP50" s="80"/>
      <c r="AQ50" s="80"/>
      <c r="AR50" s="80"/>
      <c r="AS50" s="80"/>
      <c r="AT50" s="80"/>
      <c r="AU50" s="80"/>
      <c r="AV50" s="2"/>
      <c r="AW50" s="2"/>
      <c r="AX50" s="2"/>
    </row>
    <row r="51" spans="1:50" ht="12.75" customHeight="1" x14ac:dyDescent="0.45">
      <c r="A51" s="432"/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2"/>
      <c r="X51" s="2"/>
      <c r="Y51" s="2"/>
      <c r="Z51" s="2"/>
      <c r="AA51" s="2"/>
      <c r="AB51" s="2"/>
      <c r="AC51" s="2"/>
      <c r="AD51" s="2"/>
      <c r="AE51" s="83"/>
      <c r="AF51" s="83"/>
      <c r="AG51" s="83"/>
      <c r="AH51" s="83"/>
      <c r="AI51" s="83"/>
      <c r="AJ51" s="83"/>
      <c r="AK51" s="83"/>
      <c r="AL51" s="2"/>
      <c r="AM51" s="2"/>
      <c r="AN51" s="2"/>
      <c r="AO51" s="2"/>
      <c r="AP51" s="80"/>
      <c r="AQ51" s="80"/>
      <c r="AR51" s="80"/>
      <c r="AS51" s="80"/>
      <c r="AT51" s="80"/>
      <c r="AU51" s="80"/>
      <c r="AV51" s="2"/>
      <c r="AW51" s="2"/>
      <c r="AX51" s="2"/>
    </row>
    <row r="52" spans="1:50" ht="12.75" customHeight="1" x14ac:dyDescent="0.45">
      <c r="A52" s="432"/>
      <c r="B52" s="432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ht="12.75" customHeight="1" x14ac:dyDescent="0.45">
      <c r="A53" s="432"/>
      <c r="B53" s="432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1:50" ht="12.75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</row>
    <row r="56" spans="1:50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</row>
    <row r="57" spans="1:50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</row>
  </sheetData>
  <sheetProtection sheet="1" objects="1" scenarios="1"/>
  <mergeCells count="100">
    <mergeCell ref="L21:N23"/>
    <mergeCell ref="A15:I24"/>
    <mergeCell ref="U15:AC24"/>
    <mergeCell ref="Q15:S17"/>
    <mergeCell ref="AB12:AE13"/>
    <mergeCell ref="AF12:AI13"/>
    <mergeCell ref="AR12:AU13"/>
    <mergeCell ref="L10:AA11"/>
    <mergeCell ref="AB10:AE11"/>
    <mergeCell ref="AF10:AI11"/>
    <mergeCell ref="AJ10:AM11"/>
    <mergeCell ref="AN10:AQ11"/>
    <mergeCell ref="AD15:AF17"/>
    <mergeCell ref="AG15:AU24"/>
    <mergeCell ref="AD18:AF20"/>
    <mergeCell ref="AR10:AU11"/>
    <mergeCell ref="L12:O13"/>
    <mergeCell ref="L18:N20"/>
    <mergeCell ref="Q18:S20"/>
    <mergeCell ref="AJ47:AW47"/>
    <mergeCell ref="AO5:AS5"/>
    <mergeCell ref="AT5:AX5"/>
    <mergeCell ref="Z6:AD7"/>
    <mergeCell ref="AE6:AI7"/>
    <mergeCell ref="AJ6:AN7"/>
    <mergeCell ref="AO6:AS7"/>
    <mergeCell ref="AT6:AX7"/>
    <mergeCell ref="AA33:AH33"/>
    <mergeCell ref="AV15:AX17"/>
    <mergeCell ref="AV18:AX20"/>
    <mergeCell ref="AA30:AH30"/>
    <mergeCell ref="AA31:AH31"/>
    <mergeCell ref="AA32:AH32"/>
    <mergeCell ref="AT31:AU31"/>
    <mergeCell ref="AI32:AP32"/>
    <mergeCell ref="A51:G53"/>
    <mergeCell ref="H51:P53"/>
    <mergeCell ref="Q51:W53"/>
    <mergeCell ref="A41:I47"/>
    <mergeCell ref="L41:Q41"/>
    <mergeCell ref="R41:AU41"/>
    <mergeCell ref="L43:Q43"/>
    <mergeCell ref="R43:AU43"/>
    <mergeCell ref="L45:Q45"/>
    <mergeCell ref="R45:AU45"/>
    <mergeCell ref="L47:Q47"/>
    <mergeCell ref="R47:AC47"/>
    <mergeCell ref="AD47:AI47"/>
    <mergeCell ref="A50:G50"/>
    <mergeCell ref="H50:P50"/>
    <mergeCell ref="Q50:W50"/>
    <mergeCell ref="A37:I40"/>
    <mergeCell ref="AJ37:AK40"/>
    <mergeCell ref="AL37:AU40"/>
    <mergeCell ref="L40:S40"/>
    <mergeCell ref="U40:Z40"/>
    <mergeCell ref="AB40:AG40"/>
    <mergeCell ref="T37:W37"/>
    <mergeCell ref="AE37:AG37"/>
    <mergeCell ref="Z37:AB37"/>
    <mergeCell ref="L37:S39"/>
    <mergeCell ref="A34:I36"/>
    <mergeCell ref="A30:I33"/>
    <mergeCell ref="AI30:AP30"/>
    <mergeCell ref="AI31:AP31"/>
    <mergeCell ref="M31:P32"/>
    <mergeCell ref="T31:W32"/>
    <mergeCell ref="M33:P33"/>
    <mergeCell ref="L34:AU34"/>
    <mergeCell ref="L35:AU35"/>
    <mergeCell ref="AI33:AP33"/>
    <mergeCell ref="P12:S13"/>
    <mergeCell ref="T12:W13"/>
    <mergeCell ref="X12:AA13"/>
    <mergeCell ref="Y2:AN3"/>
    <mergeCell ref="K2:W2"/>
    <mergeCell ref="K3:W3"/>
    <mergeCell ref="T5:T6"/>
    <mergeCell ref="Z5:AD5"/>
    <mergeCell ref="AE5:AI5"/>
    <mergeCell ref="AJ5:AN5"/>
    <mergeCell ref="A7:Y7"/>
    <mergeCell ref="A9:I14"/>
    <mergeCell ref="E5:H6"/>
    <mergeCell ref="K5:N6"/>
    <mergeCell ref="P5:S6"/>
    <mergeCell ref="I5:J6"/>
    <mergeCell ref="O5:O6"/>
    <mergeCell ref="AM29:AU29"/>
    <mergeCell ref="A25:I26"/>
    <mergeCell ref="L25:T26"/>
    <mergeCell ref="U25:X26"/>
    <mergeCell ref="Y25:AB26"/>
    <mergeCell ref="AI25:AL25"/>
    <mergeCell ref="AO25:AR25"/>
    <mergeCell ref="AI26:AL26"/>
    <mergeCell ref="AO26:AR26"/>
    <mergeCell ref="A27:I29"/>
    <mergeCell ref="L27:AU28"/>
    <mergeCell ref="AG29:AL29"/>
  </mergeCells>
  <phoneticPr fontId="2"/>
  <pageMargins left="1.0629921259842521" right="0.27559055118110237" top="0.74803149606299213" bottom="0.74803149606299213" header="0.31496062992125984" footer="0.31496062992125984"/>
  <pageSetup paperSize="9" orientation="portrait" horizontalDpi="4294967294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1D9EC279-4A41-4F2E-B7C9-F00AA038F620}">
            <xm:f>'公民館使用シート（★データ）'!$I$2='公民館使用シート（★データ）'!$I$12</xm:f>
            <x14:dxf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14:cfRule type="expression" priority="11" id="{9C1AAEF8-3CC1-4EB6-9B6F-87B9000FD542}">
            <xm:f>'公民館使用シート（★データ）'!$I$2='公民館使用シート（★データ）'!$I$11</xm:f>
            <x14:dxf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M31:P32</xm:sqref>
        </x14:conditionalFormatting>
        <x14:conditionalFormatting xmlns:xm="http://schemas.microsoft.com/office/excel/2006/main">
          <x14:cfRule type="expression" priority="12" id="{2DB49CA7-BB63-46FC-B8DF-911F23531240}">
            <xm:f>'公民館使用シート（★データ）'!$I$2='公民館使用シート（★データ）'!$I$13</xm:f>
            <x14:dxf>
              <border>
                <left style="thin">
                  <color theme="1"/>
                </left>
                <right style="thin">
                  <color theme="1"/>
                </right>
                <top style="thin">
                  <color theme="1"/>
                </top>
                <bottom style="thin">
                  <color theme="1"/>
                </bottom>
                <vertical/>
                <horizontal/>
              </border>
            </x14:dxf>
          </x14:cfRule>
          <xm:sqref>T31:W32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申請書（入力・印刷）</vt:lpstr>
      <vt:lpstr>入力例</vt:lpstr>
      <vt:lpstr>公民館使用シート（★データ）</vt:lpstr>
      <vt:lpstr>公民館使用シート（保存）</vt:lpstr>
      <vt:lpstr>公民館使用シート（申請）</vt:lpstr>
      <vt:lpstr>公民館使用シート（★許可）</vt:lpstr>
      <vt:lpstr>'公民館使用シート（★データ）'!Print_Area</vt:lpstr>
      <vt:lpstr>'公民館使用シート（★許可）'!Print_Area</vt:lpstr>
      <vt:lpstr>'公民館使用シート（申請）'!Print_Area</vt:lpstr>
      <vt:lpstr>'公民館使用シート（保存）'!Print_Area</vt:lpstr>
      <vt:lpstr>'申請書（入力・印刷）'!Print_Area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2023-07-12T02:37:05Z</dcterms:modified>
</cp:coreProperties>
</file>