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901500\Desktop\経営比較分析表\"/>
    </mc:Choice>
  </mc:AlternateContent>
  <xr:revisionPtr revIDLastSave="0" documentId="13_ncr:1_{440398AD-B57F-49DB-955E-19DAB127EA40}" xr6:coauthVersionLast="47" xr6:coauthVersionMax="47" xr10:uidLastSave="{00000000-0000-0000-0000-000000000000}"/>
  <workbookProtection workbookAlgorithmName="SHA-512" workbookHashValue="HTXRbpulSg6M2cqYIEeuKqgTCvLb8FBA11D6bjIrHazIMJCZjth3b8xod5uHxT/YWQj4MS8XF+AoSccC//Ud1g==" workbookSaltValue="BfTG9R0XhmtfXg6jcmgld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R6" i="5"/>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BB10" i="4"/>
  <c r="W10" i="4"/>
  <c r="AT8" i="4"/>
  <c r="AL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<sst xmlns="http://schemas.openxmlformats.org/spreadsheetml/2006/main" count="228" uniqueCount="114">
  <si>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</si>
  <si>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</si>
  <si>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</si>
  <si>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</si>
  <si>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</si>
  <si>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</si>
  <si>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</si>
  <si>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</si>
  <si>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</si>
  <si>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</si>
  <si>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</si>
  <si>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</si>
  <si>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</si>
  <si>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</si>
  <si>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</si>
  <si>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</si>
  <si>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</si>
  <si>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</si>
  <si>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</si>
  <si>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</si>
  <si>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</si>
  <si>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</si>
  <si>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</si>
  <si>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</si>
  <si>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</si>
  <si>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</si>
  <si>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</si>
  <si>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</si>
  <si>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</si>
  <si>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</si>
  <si>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</si>
  <si>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</si>
  <si>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</si>
  <si>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</si>
  <si>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</si>
  <si>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</si>
  <si>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</si>
  <si>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</si>
  <si>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</si>
  <si>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</si>
  <si>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</si>
  <si>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</si>
  <si>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</si>
  <si>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</si>
  <si>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</si>
  <si>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</si>
  <si>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</si>
  <si>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</si>
  <si>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</si>
  <si>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</si>
  <si>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</si>
  <si>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</si>
  <si>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</si>
  <si>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</si>
  <si>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</si>
  <si>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</si>
  <si>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</si>
  <si>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</si>
  <si>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</si>
  <si>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</si>
  <si>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</si>
  <si>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</si>
  <si>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</si>
  <si>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</si>
  <si>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</si>
  <si>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</si>
  <si>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</si>
  <si>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</si>
  <si>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</si>
  <si>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</si>
  <si>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</si>
  <si>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</si>
  <si>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</si>
  <si>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</si>
  <si>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</si>
  <si>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</si>
  <si>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</si>
  <si>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</si>
  <si>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</si>
  <si>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</si>
  <si>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</si>
  <si>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</si>
  <si>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</si>
  <si>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</si>
  <si>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</si>
  <si>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</si>
  <si>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</si>
  <si>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</si>
  <si>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</si>
  <si>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</si>
  <si>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</si>
  <si>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</si>
  <si>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</si>
  <si>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防府市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</si>
  <si>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</si>
  <si>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</si>
  <si>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</si>
  <si>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</si>
  <si>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</si>
  <si>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</si>
  <si>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</si>
  <si>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</si>
  <si>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</si>
  <si>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</si>
  <si>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</si>
  <si>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</si>
  <si>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</si>
  <si>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</si>
  <si>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</si>
  <si>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</si>
  <si>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</si>
  <si>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有形固定資産減価償却率は、令和2年度に施設の更新工事が完了したことにより、一時的に数値が改善しているが、類似団体と同様に償却対象資産の減価償却が進んでいる状況にある。
　管路経年化率は、類似団体より低い数値で推移しているものの、年々増加傾向にあり、管路の老朽化が進んでいる。
　管路更新率については、当市上下水道ビジョンにおいて設定している耐震管布設9.5kｍ/年を目標に毎年更新を行っており（令和11年度目標値：管路全体の耐震化率42％）、類似団体の平均値を上回っている。
　老朽化の状況については、管路の更新は類似団体を上回るペースで進めているが、管路経年化率は逓増しており、今後も更新を続けていく必要がある。</t>
    <rPh sb="8" eb="11">
      <t>カクネンド</t>
    </rPh>
    <rPh sb="28" eb="30">
      <t>カンリョウ</t>
    </rPh>
    <rPh sb="53" eb="57">
      <t>ルイジダンタイ</t>
    </rPh>
    <rPh sb="58" eb="60">
      <t>ドウヨウ</t>
    </rPh>
    <rPh sb="73" eb="74">
      <t>スス</t>
    </rPh>
    <rPh sb="78" eb="80">
      <t>ジョウキョウ</t>
    </rPh>
    <rPh sb="90" eb="92">
      <t>ヒカク</t>
    </rPh>
    <rPh sb="151" eb="153">
      <t>ジュウブン</t>
    </rPh>
    <rPh sb="172" eb="173">
      <t>クラ</t>
    </rPh>
    <rPh sb="176" eb="177">
      <t>ヒク</t>
    </rPh>
    <rPh sb="178" eb="180">
      <t>スウチ</t>
    </rPh>
    <rPh sb="252" eb="254">
      <t>カンロ</t>
    </rPh>
    <rPh sb="255" eb="257">
      <t>コウシン</t>
    </rPh>
    <rPh sb="258" eb="260">
      <t>ルイジ</t>
    </rPh>
    <rPh sb="260" eb="261">
      <t>ダン</t>
    </rPh>
    <rPh sb="261" eb="262">
      <t>タイ</t>
    </rPh>
    <rPh sb="263" eb="265">
      <t>ウワマワ</t>
    </rPh>
    <rPh sb="270" eb="271">
      <t>スス</t>
    </rPh>
    <rPh sb="291" eb="293">
      <t>コンゴ</t>
    </rPh>
    <rPh sb="294" eb="296">
      <t>コウシン</t>
    </rPh>
    <rPh sb="297" eb="298">
      <t>ツヅ</t>
    </rPh>
    <rPh sb="302" eb="304">
      <t>ヒツヨウ</t>
    </rPh>
    <phoneticPr fontId="4"/>
  </si>
  <si>
    <t>　各指標が示すとおり、現状においては類似団体との比較では経営の健全性や効率性が保たれているが、一方で企業債残高対給水収益比率が高い数値を示しており、今後、企業債残高を減少させていくことが課題となっている。また、将来的に事業運営の根幹をなす水需要の減少が見込まれる中で、施設の老朽化対策や耐震化など給水収益の増収につながらない事業が数多く存在している状況にある。
　当市では、令和元年度に経営戦略を内包した上下水道ビジョンを策定しており、計画的かつ効果的な投資と財源の確保、専門知識を有した人材の育成など、長期的展望に立った経営体制の確立が必要である。</t>
    <rPh sb="1" eb="4">
      <t>カクシヒョウ</t>
    </rPh>
    <rPh sb="5" eb="6">
      <t>シメ</t>
    </rPh>
    <rPh sb="11" eb="13">
      <t>ゲンジョウ</t>
    </rPh>
    <rPh sb="18" eb="22">
      <t>ルイジダンタイ</t>
    </rPh>
    <rPh sb="24" eb="26">
      <t>ヒカク</t>
    </rPh>
    <rPh sb="28" eb="30">
      <t>ケイエイ</t>
    </rPh>
    <rPh sb="31" eb="34">
      <t>ケンゼンセイ</t>
    </rPh>
    <rPh sb="35" eb="38">
      <t>コウリツセイ</t>
    </rPh>
    <rPh sb="39" eb="40">
      <t>タモ</t>
    </rPh>
    <rPh sb="47" eb="49">
      <t>イッポウ</t>
    </rPh>
    <rPh sb="63" eb="64">
      <t>タカ</t>
    </rPh>
    <rPh sb="65" eb="67">
      <t>スウチ</t>
    </rPh>
    <rPh sb="68" eb="69">
      <t>シメ</t>
    </rPh>
    <rPh sb="74" eb="76">
      <t>コンゴ</t>
    </rPh>
    <rPh sb="77" eb="80">
      <t>キギョウサイ</t>
    </rPh>
    <rPh sb="80" eb="82">
      <t>ザンダカ</t>
    </rPh>
    <rPh sb="83" eb="85">
      <t>ゲンショウ</t>
    </rPh>
    <rPh sb="93" eb="95">
      <t>カダイ</t>
    </rPh>
    <rPh sb="105" eb="108">
      <t>ショウライテキ</t>
    </rPh>
    <rPh sb="131" eb="132">
      <t>ナカ</t>
    </rPh>
    <rPh sb="148" eb="152">
      <t>キュウスイシュウエキ</t>
    </rPh>
    <rPh sb="153" eb="155">
      <t>ゾウシュウ</t>
    </rPh>
    <rPh sb="162" eb="164">
      <t>ジギョウ</t>
    </rPh>
    <rPh sb="165" eb="167">
      <t>カズオオ</t>
    </rPh>
    <rPh sb="168" eb="170">
      <t>ソンザイ</t>
    </rPh>
    <rPh sb="174" eb="176">
      <t>ジョウキョウ</t>
    </rPh>
    <rPh sb="182" eb="184">
      <t>トウシ</t>
    </rPh>
    <rPh sb="187" eb="189">
      <t>レイワ</t>
    </rPh>
    <rPh sb="189" eb="191">
      <t>ガンネン</t>
    </rPh>
    <rPh sb="191" eb="192">
      <t>ド</t>
    </rPh>
    <rPh sb="193" eb="195">
      <t>ケイエイ</t>
    </rPh>
    <rPh sb="195" eb="197">
      <t>センリャク</t>
    </rPh>
    <rPh sb="198" eb="200">
      <t>ナイホウ</t>
    </rPh>
    <rPh sb="202" eb="204">
      <t>ジョウゲ</t>
    </rPh>
    <rPh sb="204" eb="206">
      <t>スイドウ</t>
    </rPh>
    <rPh sb="211" eb="213">
      <t>サクテイ</t>
    </rPh>
    <phoneticPr fontId="4"/>
  </si>
  <si>
    <r>
      <t>　経常収支比率は100％を超え、黒字を維持しており、累積欠損金は発生しておらず、類似団体との比較では健全な経営と言える。
　流動比率は、すべての年度で200％以上となっており、短期的な債務に対する支払能力は十分に確保できているが、類似団体の平均値と比べると低い数値となっている。これは、企業債残高が類似団体と比較して多く、償還期限が1年以内の企業債（流動負債）が多いためである。このことは企業債残高対給水収益比率にも表れており、類似団体と比較しても高い数値を示している。
　料金回収率</t>
    </r>
    <r>
      <rPr>
        <sz val="11"/>
        <rFont val="ＭＳ ゴシック"/>
        <family val="3"/>
        <charset val="128"/>
      </rPr>
      <t>は115％程度</t>
    </r>
    <r>
      <rPr>
        <sz val="11"/>
        <color theme="1"/>
        <rFont val="ＭＳ ゴシック"/>
        <family val="3"/>
        <charset val="128"/>
      </rPr>
      <t>で推移しており、類似団体の平均値を超え、給水に係る必要な費用を給水収益で賄えている。また、給水原価については、地下水を水源としていることや山間部が少ないことなどにより浄水費用等が抑制できているため、類似団体と比較して低い水準にあると考えられる。
　施設利用率は、令和2年度は1日平均配水量の増により一時的な増加は見られるものの、類似団体の平均値を下回っており、今後も適正な施設規模を把握し、施設のダウンサイジングを検討していく必要がある。
　有収率は92％前後で推移しており、類似団体の数値を上回っている。これは、定期的な漏水調査の実施や管路更新による漏水量の減少、適切な施設管理による効果が現れていると考えられる。</t>
    </r>
    <rPh sb="13" eb="14">
      <t>コ</t>
    </rPh>
    <rPh sb="16" eb="18">
      <t>クロジ</t>
    </rPh>
    <rPh sb="19" eb="21">
      <t>イジ</t>
    </rPh>
    <rPh sb="32" eb="34">
      <t>ハッセイ</t>
    </rPh>
    <rPh sb="40" eb="44">
      <t>ルイジダンタイ</t>
    </rPh>
    <rPh sb="46" eb="48">
      <t>ヒカク</t>
    </rPh>
    <rPh sb="54" eb="56">
      <t>ケンゼン</t>
    </rPh>
    <rPh sb="57" eb="59">
      <t>ケイエイ</t>
    </rPh>
    <rPh sb="60" eb="61">
      <t>イ</t>
    </rPh>
    <rPh sb="107" eb="109">
      <t>ジュウブン</t>
    </rPh>
    <rPh sb="128" eb="129">
      <t>クラ</t>
    </rPh>
    <rPh sb="132" eb="133">
      <t>ヒク</t>
    </rPh>
    <rPh sb="134" eb="136">
      <t>スウチ</t>
    </rPh>
    <rPh sb="212" eb="213">
      <t>アラワ</t>
    </rPh>
    <rPh sb="218" eb="222">
      <t>ルイジダンタイ</t>
    </rPh>
    <rPh sb="223" eb="225">
      <t>ヒカク</t>
    </rPh>
    <rPh sb="228" eb="229">
      <t>タカ</t>
    </rPh>
    <rPh sb="230" eb="232">
      <t>スウチ</t>
    </rPh>
    <rPh sb="233" eb="234">
      <t>シメ</t>
    </rPh>
    <rPh sb="251" eb="253">
      <t>テイド</t>
    </rPh>
    <rPh sb="254" eb="256">
      <t>スイイ</t>
    </rPh>
    <rPh sb="270" eb="271">
      <t>コ</t>
    </rPh>
    <rPh sb="273" eb="275">
      <t>キュウスイ</t>
    </rPh>
    <rPh sb="276" eb="277">
      <t>カカ</t>
    </rPh>
    <rPh sb="278" eb="280">
      <t>ヒツヨウ</t>
    </rPh>
    <rPh sb="281" eb="283">
      <t>ヒヨウ</t>
    </rPh>
    <rPh sb="284" eb="288">
      <t>キュウスイシュウエキ</t>
    </rPh>
    <rPh sb="289" eb="290">
      <t>マカナ</t>
    </rPh>
    <rPh sb="369" eb="370">
      <t>カンガ</t>
    </rPh>
    <rPh sb="380" eb="382">
      <t>レイワ</t>
    </rPh>
    <rPh sb="383" eb="385">
      <t>ネンド</t>
    </rPh>
    <rPh sb="387" eb="388">
      <t>ニチ</t>
    </rPh>
    <rPh sb="388" eb="390">
      <t>ヘイキン</t>
    </rPh>
    <rPh sb="390" eb="392">
      <t>ハイスイ</t>
    </rPh>
    <rPh sb="392" eb="393">
      <t>リョウ</t>
    </rPh>
    <rPh sb="394" eb="395">
      <t>ゾウ</t>
    </rPh>
    <rPh sb="398" eb="401">
      <t>イチジテキ</t>
    </rPh>
    <rPh sb="402" eb="404">
      <t>ゾウカ</t>
    </rPh>
    <rPh sb="405" eb="406">
      <t>ミ</t>
    </rPh>
    <rPh sb="422" eb="425">
      <t>ヘイキンチ</t>
    </rPh>
    <rPh sb="433" eb="435">
      <t>コンゴ</t>
    </rPh>
    <rPh sb="436" eb="438">
      <t>テキセイ</t>
    </rPh>
    <rPh sb="439" eb="443">
      <t>シセツキボ</t>
    </rPh>
    <rPh sb="444" eb="446">
      <t>ハアク</t>
    </rPh>
    <rPh sb="448" eb="450">
      <t>シセツ</t>
    </rPh>
    <rPh sb="460" eb="462">
      <t>ケントウ</t>
    </rPh>
    <rPh sb="466" eb="468">
      <t>ヒツヨウ</t>
    </rPh>
    <rPh sb="481" eb="483">
      <t>ゼンゴ</t>
    </rPh>
    <rPh sb="484" eb="486">
      <t>スイイ</t>
    </rPh>
    <rPh sb="491" eb="495">
      <t>ルイジダンタイ</t>
    </rPh>
    <rPh sb="496" eb="498">
      <t>スウチ</t>
    </rPh>
    <rPh sb="510" eb="513">
      <t>テイキテキ</t>
    </rPh>
    <rPh sb="522" eb="526">
      <t>カンロコウシン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</si>
</sst>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0" xfId="0" applyFont="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1.43</c:v>
                </c:pt>
                <c:pt idx="1">
                  <c:v>1.1000000000000001</c:v>
                </c:pt>
                <c:pt idx="2">
                  <c:v>1.1399999999999999</c:v>
                </c:pt>
                <c:pt idx="3">
                  <c:v>1.3</c:v>
                </c:pt>
                <c:pt idx="4">
                  <c:v>0.74</c:v>
                </c:pt>
              </c:numCache>
            </c:numRef>
          </c:val>
          <c:extLst>
            <c:ext xmlns:c16="http://schemas.microsoft.com/office/drawing/2014/chart" uri="{C3380CC4-5D6E-409C-BE32-E72D297353CC}">
              <c16:uniqueId val="{00000000-0B0C-4DE2-AFDA-26343F79547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0B0C-4DE2-AFDA-26343F79547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58.83</c:v>
                </c:pt>
                <c:pt idx="1">
                  <c:v>58.19</c:v>
                </c:pt>
                <c:pt idx="2">
                  <c:v>59.29</c:v>
                </c:pt>
                <c:pt idx="3">
                  <c:v>57.64</c:v>
                </c:pt>
                <c:pt idx="4">
                  <c:v>56.95</c:v>
                </c:pt>
              </c:numCache>
            </c:numRef>
          </c:val>
          <c:extLst>
            <c:ext xmlns:c16="http://schemas.microsoft.com/office/drawing/2014/chart" uri="{C3380CC4-5D6E-409C-BE32-E72D297353CC}">
              <c16:uniqueId val="{00000000-B26C-4133-9ED4-2A245455E33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B26C-4133-9ED4-2A245455E33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91.93</c:v>
                </c:pt>
                <c:pt idx="1">
                  <c:v>92.16</c:v>
                </c:pt>
                <c:pt idx="2">
                  <c:v>91.54</c:v>
                </c:pt>
                <c:pt idx="3">
                  <c:v>92.52</c:v>
                </c:pt>
                <c:pt idx="4">
                  <c:v>92.76</c:v>
                </c:pt>
              </c:numCache>
            </c:numRef>
          </c:val>
          <c:extLst>
            <c:ext xmlns:c16="http://schemas.microsoft.com/office/drawing/2014/chart" uri="{C3380CC4-5D6E-409C-BE32-E72D297353CC}">
              <c16:uniqueId val="{00000000-3CFC-4EF0-B652-4ECD624D60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3CFC-4EF0-B652-4ECD624D60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123.64</c:v>
                </c:pt>
                <c:pt idx="1">
                  <c:v>123.37</c:v>
                </c:pt>
                <c:pt idx="2">
                  <c:v>121.62</c:v>
                </c:pt>
                <c:pt idx="3">
                  <c:v>121.2</c:v>
                </c:pt>
                <c:pt idx="4">
                  <c:v>118.45</c:v>
                </c:pt>
              </c:numCache>
            </c:numRef>
          </c:val>
          <c:extLst>
            <c:ext xmlns:c16="http://schemas.microsoft.com/office/drawing/2014/chart" uri="{C3380CC4-5D6E-409C-BE32-E72D297353CC}">
              <c16:uniqueId val="{00000000-2C29-4AB8-A94C-7FD8571CF99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2C29-4AB8-A94C-7FD8571CF99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48.34</c:v>
                </c:pt>
                <c:pt idx="1">
                  <c:v>49.35</c:v>
                </c:pt>
                <c:pt idx="2">
                  <c:v>48.86</c:v>
                </c:pt>
                <c:pt idx="3">
                  <c:v>49.3</c:v>
                </c:pt>
                <c:pt idx="4">
                  <c:v>50.19</c:v>
                </c:pt>
              </c:numCache>
            </c:numRef>
          </c:val>
          <c:extLst>
            <c:ext xmlns:c16="http://schemas.microsoft.com/office/drawing/2014/chart" uri="{C3380CC4-5D6E-409C-BE32-E72D297353CC}">
              <c16:uniqueId val="{00000000-7E14-43A3-ADEE-5E474F6EFA8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7E14-43A3-ADEE-5E474F6EFA8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13.54</c:v>
                </c:pt>
                <c:pt idx="1">
                  <c:v>14.98</c:v>
                </c:pt>
                <c:pt idx="2">
                  <c:v>16.649999999999999</c:v>
                </c:pt>
                <c:pt idx="3">
                  <c:v>19.170000000000002</c:v>
                </c:pt>
                <c:pt idx="4">
                  <c:v>20.96</c:v>
                </c:pt>
              </c:numCache>
            </c:numRef>
          </c:val>
          <c:extLst>
            <c:ext xmlns:c16="http://schemas.microsoft.com/office/drawing/2014/chart" uri="{C3380CC4-5D6E-409C-BE32-E72D297353CC}">
              <c16:uniqueId val="{00000000-D7A1-40EE-B91F-BCE1C73EA5A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D7A1-40EE-B91F-BCE1C73EA5A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33-4C82-90D8-72C516F54C9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3A33-4C82-90D8-72C516F54C9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296.35000000000002</c:v>
                </c:pt>
                <c:pt idx="1">
                  <c:v>240.13</c:v>
                </c:pt>
                <c:pt idx="2">
                  <c:v>238.62</c:v>
                </c:pt>
                <c:pt idx="3">
                  <c:v>261.27999999999997</c:v>
                </c:pt>
                <c:pt idx="4">
                  <c:v>271.93</c:v>
                </c:pt>
              </c:numCache>
            </c:numRef>
          </c:val>
          <c:extLst>
            <c:ext xmlns:c16="http://schemas.microsoft.com/office/drawing/2014/chart" uri="{C3380CC4-5D6E-409C-BE32-E72D297353CC}">
              <c16:uniqueId val="{00000000-1C51-458A-95E8-7FBBEB17BCC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1C51-458A-95E8-7FBBEB17BCC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441.59</c:v>
                </c:pt>
                <c:pt idx="1">
                  <c:v>426.02</c:v>
                </c:pt>
                <c:pt idx="2">
                  <c:v>413.64</c:v>
                </c:pt>
                <c:pt idx="3">
                  <c:v>412.77</c:v>
                </c:pt>
                <c:pt idx="4">
                  <c:v>398.82</c:v>
                </c:pt>
              </c:numCache>
            </c:numRef>
          </c:val>
          <c:extLst>
            <c:ext xmlns:c16="http://schemas.microsoft.com/office/drawing/2014/chart" uri="{C3380CC4-5D6E-409C-BE32-E72D297353CC}">
              <c16:uniqueId val="{00000000-3A6E-4572-B999-683EEB20F98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3A6E-4572-B999-683EEB20F98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118.77</c:v>
                </c:pt>
                <c:pt idx="1">
                  <c:v>120.84</c:v>
                </c:pt>
                <c:pt idx="2">
                  <c:v>119.45</c:v>
                </c:pt>
                <c:pt idx="3">
                  <c:v>118.72</c:v>
                </c:pt>
                <c:pt idx="4">
                  <c:v>115.67</c:v>
                </c:pt>
              </c:numCache>
            </c:numRef>
          </c:val>
          <c:extLst>
            <c:ext xmlns:c16="http://schemas.microsoft.com/office/drawing/2014/chart" uri="{C3380CC4-5D6E-409C-BE32-E72D297353CC}">
              <c16:uniqueId val="{00000000-4662-4C1A-9349-5A4CDAFF8E3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4662-4C1A-9349-5A4CDAFF8E3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134.09</c:v>
                </c:pt>
                <c:pt idx="1">
                  <c:v>131.80000000000001</c:v>
                </c:pt>
                <c:pt idx="2">
                  <c:v>132.69</c:v>
                </c:pt>
                <c:pt idx="3">
                  <c:v>133.47999999999999</c:v>
                </c:pt>
                <c:pt idx="4">
                  <c:v>137.06</c:v>
                </c:pt>
              </c:numCache>
            </c:numRef>
          </c:val>
          <c:extLst>
            <c:ext xmlns:c16="http://schemas.microsoft.com/office/drawing/2014/chart" uri="{C3380CC4-5D6E-409C-BE32-E72D297353CC}">
              <c16:uniqueId val="{00000000-0200-4AB8-8260-B1330058AAB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0200-4AB8-8260-B1330058AAB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CP24" sqref="CP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山口県　防府市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自治体職員</v>
      </c>
      <c r="AE8" s="44"/>
      <c r="AF8" s="44"/>
      <c r="AG8" s="44"/>
      <c r="AH8" s="44"/>
      <c r="AI8" s="44"/>
      <c r="AJ8" s="44"/>
      <c r="AK8" s="2"/>
      <c r="AL8" s="45">
        <f>データ!$R$6</f>
        <v>113927</v>
      </c>
      <c r="AM8" s="45"/>
      <c r="AN8" s="45"/>
      <c r="AO8" s="45"/>
      <c r="AP8" s="45"/>
      <c r="AQ8" s="45"/>
      <c r="AR8" s="45"/>
      <c r="AS8" s="45"/>
      <c r="AT8" s="46">
        <f>データ!$S$6</f>
        <v>189.37</v>
      </c>
      <c r="AU8" s="47"/>
      <c r="AV8" s="47"/>
      <c r="AW8" s="47"/>
      <c r="AX8" s="47"/>
      <c r="AY8" s="47"/>
      <c r="AZ8" s="47"/>
      <c r="BA8" s="47"/>
      <c r="BB8" s="48">
        <f>データ!$T$6</f>
        <v>601.61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66.680000000000007</v>
      </c>
      <c r="J10" s="47"/>
      <c r="K10" s="47"/>
      <c r="L10" s="47"/>
      <c r="M10" s="47"/>
      <c r="N10" s="47"/>
      <c r="O10" s="81"/>
      <c r="P10" s="48">
        <f>データ!$P$6</f>
        <v>92.41</v>
      </c>
      <c r="Q10" s="48"/>
      <c r="R10" s="48"/>
      <c r="S10" s="48"/>
      <c r="T10" s="48"/>
      <c r="U10" s="48"/>
      <c r="V10" s="48"/>
      <c r="W10" s="45">
        <f>データ!$Q$6</f>
        <v>2541</v>
      </c>
      <c r="X10" s="45"/>
      <c r="Y10" s="45"/>
      <c r="Z10" s="45"/>
      <c r="AA10" s="45"/>
      <c r="AB10" s="45"/>
      <c r="AC10" s="45"/>
      <c r="AD10" s="2"/>
      <c r="AE10" s="2"/>
      <c r="AF10" s="2"/>
      <c r="AG10" s="2"/>
      <c r="AH10" s="2"/>
      <c r="AI10" s="2"/>
      <c r="AJ10" s="2"/>
      <c r="AK10" s="2"/>
      <c r="AL10" s="45">
        <f>データ!$U$6</f>
        <v>105032</v>
      </c>
      <c r="AM10" s="45"/>
      <c r="AN10" s="45"/>
      <c r="AO10" s="45"/>
      <c r="AP10" s="45"/>
      <c r="AQ10" s="45"/>
      <c r="AR10" s="45"/>
      <c r="AS10" s="45"/>
      <c r="AT10" s="46">
        <f>データ!$V$6</f>
        <v>78.599999999999994</v>
      </c>
      <c r="AU10" s="47"/>
      <c r="AV10" s="47"/>
      <c r="AW10" s="47"/>
      <c r="AX10" s="47"/>
      <c r="AY10" s="47"/>
      <c r="AZ10" s="47"/>
      <c r="BA10" s="47"/>
      <c r="BB10" s="48">
        <f>データ!$W$6</f>
        <v>1336.28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82"/>
      <c r="BN16" s="82"/>
      <c r="BO16" s="82"/>
      <c r="BP16" s="82"/>
      <c r="BQ16" s="82"/>
      <c r="BR16" s="82"/>
      <c r="BS16" s="82"/>
      <c r="BT16" s="82"/>
      <c r="BU16" s="82"/>
      <c r="BV16" s="82"/>
      <c r="BW16" s="82"/>
      <c r="BX16" s="82"/>
      <c r="BY16" s="82"/>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2"/>
      <c r="BN17" s="82"/>
      <c r="BO17" s="82"/>
      <c r="BP17" s="82"/>
      <c r="BQ17" s="82"/>
      <c r="BR17" s="82"/>
      <c r="BS17" s="82"/>
      <c r="BT17" s="82"/>
      <c r="BU17" s="82"/>
      <c r="BV17" s="82"/>
      <c r="BW17" s="82"/>
      <c r="BX17" s="82"/>
      <c r="BY17" s="82"/>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2"/>
      <c r="BN18" s="82"/>
      <c r="BO18" s="82"/>
      <c r="BP18" s="82"/>
      <c r="BQ18" s="82"/>
      <c r="BR18" s="82"/>
      <c r="BS18" s="82"/>
      <c r="BT18" s="82"/>
      <c r="BU18" s="82"/>
      <c r="BV18" s="82"/>
      <c r="BW18" s="82"/>
      <c r="BX18" s="82"/>
      <c r="BY18" s="82"/>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2"/>
      <c r="BN19" s="82"/>
      <c r="BO19" s="82"/>
      <c r="BP19" s="82"/>
      <c r="BQ19" s="82"/>
      <c r="BR19" s="82"/>
      <c r="BS19" s="82"/>
      <c r="BT19" s="82"/>
      <c r="BU19" s="82"/>
      <c r="BV19" s="82"/>
      <c r="BW19" s="82"/>
      <c r="BX19" s="82"/>
      <c r="BY19" s="82"/>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2"/>
      <c r="BN20" s="82"/>
      <c r="BO20" s="82"/>
      <c r="BP20" s="82"/>
      <c r="BQ20" s="82"/>
      <c r="BR20" s="82"/>
      <c r="BS20" s="82"/>
      <c r="BT20" s="82"/>
      <c r="BU20" s="82"/>
      <c r="BV20" s="82"/>
      <c r="BW20" s="82"/>
      <c r="BX20" s="82"/>
      <c r="BY20" s="82"/>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2"/>
      <c r="BN21" s="82"/>
      <c r="BO21" s="82"/>
      <c r="BP21" s="82"/>
      <c r="BQ21" s="82"/>
      <c r="BR21" s="82"/>
      <c r="BS21" s="82"/>
      <c r="BT21" s="82"/>
      <c r="BU21" s="82"/>
      <c r="BV21" s="82"/>
      <c r="BW21" s="82"/>
      <c r="BX21" s="82"/>
      <c r="BY21" s="82"/>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2"/>
      <c r="BN22" s="82"/>
      <c r="BO22" s="82"/>
      <c r="BP22" s="82"/>
      <c r="BQ22" s="82"/>
      <c r="BR22" s="82"/>
      <c r="BS22" s="82"/>
      <c r="BT22" s="82"/>
      <c r="BU22" s="82"/>
      <c r="BV22" s="82"/>
      <c r="BW22" s="82"/>
      <c r="BX22" s="82"/>
      <c r="BY22" s="82"/>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2"/>
      <c r="BN23" s="82"/>
      <c r="BO23" s="82"/>
      <c r="BP23" s="82"/>
      <c r="BQ23" s="82"/>
      <c r="BR23" s="82"/>
      <c r="BS23" s="82"/>
      <c r="BT23" s="82"/>
      <c r="BU23" s="82"/>
      <c r="BV23" s="82"/>
      <c r="BW23" s="82"/>
      <c r="BX23" s="82"/>
      <c r="BY23" s="82"/>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2"/>
      <c r="BN24" s="82"/>
      <c r="BO24" s="82"/>
      <c r="BP24" s="82"/>
      <c r="BQ24" s="82"/>
      <c r="BR24" s="82"/>
      <c r="BS24" s="82"/>
      <c r="BT24" s="82"/>
      <c r="BU24" s="82"/>
      <c r="BV24" s="82"/>
      <c r="BW24" s="82"/>
      <c r="BX24" s="82"/>
      <c r="BY24" s="82"/>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2"/>
      <c r="BN25" s="82"/>
      <c r="BO25" s="82"/>
      <c r="BP25" s="82"/>
      <c r="BQ25" s="82"/>
      <c r="BR25" s="82"/>
      <c r="BS25" s="82"/>
      <c r="BT25" s="82"/>
      <c r="BU25" s="82"/>
      <c r="BV25" s="82"/>
      <c r="BW25" s="82"/>
      <c r="BX25" s="82"/>
      <c r="BY25" s="82"/>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2"/>
      <c r="BN26" s="82"/>
      <c r="BO26" s="82"/>
      <c r="BP26" s="82"/>
      <c r="BQ26" s="82"/>
      <c r="BR26" s="82"/>
      <c r="BS26" s="82"/>
      <c r="BT26" s="82"/>
      <c r="BU26" s="82"/>
      <c r="BV26" s="82"/>
      <c r="BW26" s="82"/>
      <c r="BX26" s="82"/>
      <c r="BY26" s="82"/>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2"/>
      <c r="BN27" s="82"/>
      <c r="BO27" s="82"/>
      <c r="BP27" s="82"/>
      <c r="BQ27" s="82"/>
      <c r="BR27" s="82"/>
      <c r="BS27" s="82"/>
      <c r="BT27" s="82"/>
      <c r="BU27" s="82"/>
      <c r="BV27" s="82"/>
      <c r="BW27" s="82"/>
      <c r="BX27" s="82"/>
      <c r="BY27" s="82"/>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2"/>
      <c r="BN28" s="82"/>
      <c r="BO28" s="82"/>
      <c r="BP28" s="82"/>
      <c r="BQ28" s="82"/>
      <c r="BR28" s="82"/>
      <c r="BS28" s="82"/>
      <c r="BT28" s="82"/>
      <c r="BU28" s="82"/>
      <c r="BV28" s="82"/>
      <c r="BW28" s="82"/>
      <c r="BX28" s="82"/>
      <c r="BY28" s="82"/>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2"/>
      <c r="BN29" s="82"/>
      <c r="BO29" s="82"/>
      <c r="BP29" s="82"/>
      <c r="BQ29" s="82"/>
      <c r="BR29" s="82"/>
      <c r="BS29" s="82"/>
      <c r="BT29" s="82"/>
      <c r="BU29" s="82"/>
      <c r="BV29" s="82"/>
      <c r="BW29" s="82"/>
      <c r="BX29" s="82"/>
      <c r="BY29" s="82"/>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2"/>
      <c r="BN30" s="82"/>
      <c r="BO30" s="82"/>
      <c r="BP30" s="82"/>
      <c r="BQ30" s="82"/>
      <c r="BR30" s="82"/>
      <c r="BS30" s="82"/>
      <c r="BT30" s="82"/>
      <c r="BU30" s="82"/>
      <c r="BV30" s="82"/>
      <c r="BW30" s="82"/>
      <c r="BX30" s="82"/>
      <c r="BY30" s="82"/>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2"/>
      <c r="BN31" s="82"/>
      <c r="BO31" s="82"/>
      <c r="BP31" s="82"/>
      <c r="BQ31" s="82"/>
      <c r="BR31" s="82"/>
      <c r="BS31" s="82"/>
      <c r="BT31" s="82"/>
      <c r="BU31" s="82"/>
      <c r="BV31" s="82"/>
      <c r="BW31" s="82"/>
      <c r="BX31" s="82"/>
      <c r="BY31" s="82"/>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2"/>
      <c r="BN32" s="82"/>
      <c r="BO32" s="82"/>
      <c r="BP32" s="82"/>
      <c r="BQ32" s="82"/>
      <c r="BR32" s="82"/>
      <c r="BS32" s="82"/>
      <c r="BT32" s="82"/>
      <c r="BU32" s="82"/>
      <c r="BV32" s="82"/>
      <c r="BW32" s="82"/>
      <c r="BX32" s="82"/>
      <c r="BY32" s="82"/>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2"/>
      <c r="BN33" s="82"/>
      <c r="BO33" s="82"/>
      <c r="BP33" s="82"/>
      <c r="BQ33" s="82"/>
      <c r="BR33" s="82"/>
      <c r="BS33" s="82"/>
      <c r="BT33" s="82"/>
      <c r="BU33" s="82"/>
      <c r="BV33" s="82"/>
      <c r="BW33" s="82"/>
      <c r="BX33" s="82"/>
      <c r="BY33" s="82"/>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2"/>
      <c r="BN34" s="82"/>
      <c r="BO34" s="82"/>
      <c r="BP34" s="82"/>
      <c r="BQ34" s="82"/>
      <c r="BR34" s="82"/>
      <c r="BS34" s="82"/>
      <c r="BT34" s="82"/>
      <c r="BU34" s="82"/>
      <c r="BV34" s="82"/>
      <c r="BW34" s="82"/>
      <c r="BX34" s="82"/>
      <c r="BY34" s="82"/>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2"/>
      <c r="BN35" s="82"/>
      <c r="BO35" s="82"/>
      <c r="BP35" s="82"/>
      <c r="BQ35" s="82"/>
      <c r="BR35" s="82"/>
      <c r="BS35" s="82"/>
      <c r="BT35" s="82"/>
      <c r="BU35" s="82"/>
      <c r="BV35" s="82"/>
      <c r="BW35" s="82"/>
      <c r="BX35" s="82"/>
      <c r="BY35" s="82"/>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2"/>
      <c r="BN36" s="82"/>
      <c r="BO36" s="82"/>
      <c r="BP36" s="82"/>
      <c r="BQ36" s="82"/>
      <c r="BR36" s="82"/>
      <c r="BS36" s="82"/>
      <c r="BT36" s="82"/>
      <c r="BU36" s="82"/>
      <c r="BV36" s="82"/>
      <c r="BW36" s="82"/>
      <c r="BX36" s="82"/>
      <c r="BY36" s="82"/>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2"/>
      <c r="BN37" s="82"/>
      <c r="BO37" s="82"/>
      <c r="BP37" s="82"/>
      <c r="BQ37" s="82"/>
      <c r="BR37" s="82"/>
      <c r="BS37" s="82"/>
      <c r="BT37" s="82"/>
      <c r="BU37" s="82"/>
      <c r="BV37" s="82"/>
      <c r="BW37" s="82"/>
      <c r="BX37" s="82"/>
      <c r="BY37" s="82"/>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2"/>
      <c r="BN38" s="82"/>
      <c r="BO38" s="82"/>
      <c r="BP38" s="82"/>
      <c r="BQ38" s="82"/>
      <c r="BR38" s="82"/>
      <c r="BS38" s="82"/>
      <c r="BT38" s="82"/>
      <c r="BU38" s="82"/>
      <c r="BV38" s="82"/>
      <c r="BW38" s="82"/>
      <c r="BX38" s="82"/>
      <c r="BY38" s="82"/>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2"/>
      <c r="BN39" s="82"/>
      <c r="BO39" s="82"/>
      <c r="BP39" s="82"/>
      <c r="BQ39" s="82"/>
      <c r="BR39" s="82"/>
      <c r="BS39" s="82"/>
      <c r="BT39" s="82"/>
      <c r="BU39" s="82"/>
      <c r="BV39" s="82"/>
      <c r="BW39" s="82"/>
      <c r="BX39" s="82"/>
      <c r="BY39" s="82"/>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2"/>
      <c r="BN40" s="82"/>
      <c r="BO40" s="82"/>
      <c r="BP40" s="82"/>
      <c r="BQ40" s="82"/>
      <c r="BR40" s="82"/>
      <c r="BS40" s="82"/>
      <c r="BT40" s="82"/>
      <c r="BU40" s="82"/>
      <c r="BV40" s="82"/>
      <c r="BW40" s="82"/>
      <c r="BX40" s="82"/>
      <c r="BY40" s="82"/>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2"/>
      <c r="BN41" s="82"/>
      <c r="BO41" s="82"/>
      <c r="BP41" s="82"/>
      <c r="BQ41" s="82"/>
      <c r="BR41" s="82"/>
      <c r="BS41" s="82"/>
      <c r="BT41" s="82"/>
      <c r="BU41" s="82"/>
      <c r="BV41" s="82"/>
      <c r="BW41" s="82"/>
      <c r="BX41" s="82"/>
      <c r="BY41" s="82"/>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2"/>
      <c r="BN42" s="82"/>
      <c r="BO42" s="82"/>
      <c r="BP42" s="82"/>
      <c r="BQ42" s="82"/>
      <c r="BR42" s="82"/>
      <c r="BS42" s="82"/>
      <c r="BT42" s="82"/>
      <c r="BU42" s="82"/>
      <c r="BV42" s="82"/>
      <c r="BW42" s="82"/>
      <c r="BX42" s="82"/>
      <c r="BY42" s="82"/>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2"/>
      <c r="BN43" s="82"/>
      <c r="BO43" s="82"/>
      <c r="BP43" s="82"/>
      <c r="BQ43" s="82"/>
      <c r="BR43" s="82"/>
      <c r="BS43" s="82"/>
      <c r="BT43" s="82"/>
      <c r="BU43" s="82"/>
      <c r="BV43" s="82"/>
      <c r="BW43" s="82"/>
      <c r="BX43" s="82"/>
      <c r="BY43" s="82"/>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2"/>
      <c r="BN44" s="82"/>
      <c r="BO44" s="82"/>
      <c r="BP44" s="82"/>
      <c r="BQ44" s="82"/>
      <c r="BR44" s="82"/>
      <c r="BS44" s="82"/>
      <c r="BT44" s="82"/>
      <c r="BU44" s="82"/>
      <c r="BV44" s="82"/>
      <c r="BW44" s="82"/>
      <c r="BX44" s="82"/>
      <c r="BY44" s="82"/>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111</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3"/>
      <c r="BM60" s="84"/>
      <c r="BN60" s="84"/>
      <c r="BO60" s="84"/>
      <c r="BP60" s="84"/>
      <c r="BQ60" s="84"/>
      <c r="BR60" s="84"/>
      <c r="BS60" s="84"/>
      <c r="BT60" s="84"/>
      <c r="BU60" s="84"/>
      <c r="BV60" s="84"/>
      <c r="BW60" s="84"/>
      <c r="BX60" s="84"/>
      <c r="BY60" s="84"/>
      <c r="BZ60" s="85"/>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K29XD56j068PRnWzTRv1FA7MirCBYtqclOCcmzQkkE+nk/5iGshjA5pcPkg3EGQvOyhhfY3BHCT9Ixihcdz3yA==" saltValue="PIISUZALA1xIg69AVMWAH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15" t="s">
        <v>53</v>
      </c>
      <c r="B4" s="17"/>
      <c r="C4" s="17"/>
      <c r="D4" s="17"/>
      <c r="E4" s="17"/>
      <c r="F4" s="17"/>
      <c r="G4" s="17"/>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352063</v>
      </c>
      <c r="D6" s="20">
        <f t="shared" si="3"/>
        <v>46</v>
      </c>
      <c r="E6" s="20">
        <f t="shared" si="3"/>
        <v>1</v>
      </c>
      <c r="F6" s="20">
        <f t="shared" si="3"/>
        <v>0</v>
      </c>
      <c r="G6" s="20">
        <f t="shared" si="3"/>
        <v>1</v>
      </c>
      <c r="H6" s="20" t="str">
        <f t="shared" si="3"/>
        <v>山口県　防府市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66.680000000000007</v>
      </c>
      <c r="P6" s="21">
        <f t="shared" si="3"/>
        <v>92.41</v>
      </c>
      <c r="Q6" s="21">
        <f t="shared" si="3"/>
        <v>2541</v>
      </c>
      <c r="R6" s="21">
        <f t="shared" si="3"/>
        <v>113927</v>
      </c>
      <c r="S6" s="21">
        <f t="shared" si="3"/>
        <v>189.37</v>
      </c>
      <c r="T6" s="21">
        <f t="shared" si="3"/>
        <v>601.61</v>
      </c>
      <c r="U6" s="21">
        <f t="shared" si="3"/>
        <v>105032</v>
      </c>
      <c r="V6" s="21">
        <f t="shared" si="3"/>
        <v>78.599999999999994</v>
      </c>
      <c r="W6" s="21">
        <f t="shared" si="3"/>
        <v>1336.28</v>
      </c>
      <c r="X6" s="22">
        <f>IF(X7="",NA(),X7)</f>
        <v>123.64</v>
      </c>
      <c r="Y6" s="22">
        <f t="shared" ref="Y6:AG6" si="4">IF(Y7="",NA(),Y7)</f>
        <v>123.37</v>
      </c>
      <c r="Z6" s="22">
        <f t="shared" si="4"/>
        <v>121.62</v>
      </c>
      <c r="AA6" s="22">
        <f t="shared" si="4"/>
        <v>121.2</v>
      </c>
      <c r="AB6" s="22">
        <f t="shared" si="4"/>
        <v>118.45</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296.35000000000002</v>
      </c>
      <c r="AU6" s="22">
        <f t="shared" ref="AU6:BC6" si="6">IF(AU7="",NA(),AU7)</f>
        <v>240.13</v>
      </c>
      <c r="AV6" s="22">
        <f t="shared" si="6"/>
        <v>238.62</v>
      </c>
      <c r="AW6" s="22">
        <f t="shared" si="6"/>
        <v>261.27999999999997</v>
      </c>
      <c r="AX6" s="22">
        <f t="shared" si="6"/>
        <v>271.93</v>
      </c>
      <c r="AY6" s="22">
        <f t="shared" si="6"/>
        <v>335.6</v>
      </c>
      <c r="AZ6" s="22">
        <f t="shared" si="6"/>
        <v>358.91</v>
      </c>
      <c r="BA6" s="22">
        <f t="shared" si="6"/>
        <v>360.96</v>
      </c>
      <c r="BB6" s="22">
        <f t="shared" si="6"/>
        <v>351.29</v>
      </c>
      <c r="BC6" s="22">
        <f t="shared" si="6"/>
        <v>364.24</v>
      </c>
      <c r="BD6" s="21" t="str">
        <f>IF(BD7="","",IF(BD7="-","【-】","【"&amp;SUBSTITUTE(TEXT(BD7,"#,##0.00"),"-","△")&amp;"】"))</f>
        <v>【252.29】</v>
      </c>
      <c r="BE6" s="22">
        <f>IF(BE7="",NA(),BE7)</f>
        <v>441.59</v>
      </c>
      <c r="BF6" s="22">
        <f t="shared" ref="BF6:BN6" si="7">IF(BF7="",NA(),BF7)</f>
        <v>426.02</v>
      </c>
      <c r="BG6" s="22">
        <f t="shared" si="7"/>
        <v>413.64</v>
      </c>
      <c r="BH6" s="22">
        <f t="shared" si="7"/>
        <v>412.77</v>
      </c>
      <c r="BI6" s="22">
        <f t="shared" si="7"/>
        <v>398.82</v>
      </c>
      <c r="BJ6" s="22">
        <f t="shared" si="7"/>
        <v>258.26</v>
      </c>
      <c r="BK6" s="22">
        <f t="shared" si="7"/>
        <v>247.27</v>
      </c>
      <c r="BL6" s="22">
        <f t="shared" si="7"/>
        <v>239.18</v>
      </c>
      <c r="BM6" s="22">
        <f t="shared" si="7"/>
        <v>236.29</v>
      </c>
      <c r="BN6" s="22">
        <f t="shared" si="7"/>
        <v>238.77</v>
      </c>
      <c r="BO6" s="21" t="str">
        <f>IF(BO7="","",IF(BO7="-","【-】","【"&amp;SUBSTITUTE(TEXT(BO7,"#,##0.00"),"-","△")&amp;"】"))</f>
        <v>【268.07】</v>
      </c>
      <c r="BP6" s="22">
        <f>IF(BP7="",NA(),BP7)</f>
        <v>118.77</v>
      </c>
      <c r="BQ6" s="22">
        <f t="shared" ref="BQ6:BY6" si="8">IF(BQ7="",NA(),BQ7)</f>
        <v>120.84</v>
      </c>
      <c r="BR6" s="22">
        <f t="shared" si="8"/>
        <v>119.45</v>
      </c>
      <c r="BS6" s="22">
        <f t="shared" si="8"/>
        <v>118.72</v>
      </c>
      <c r="BT6" s="22">
        <f t="shared" si="8"/>
        <v>115.67</v>
      </c>
      <c r="BU6" s="22">
        <f t="shared" si="8"/>
        <v>106.07</v>
      </c>
      <c r="BV6" s="22">
        <f t="shared" si="8"/>
        <v>105.34</v>
      </c>
      <c r="BW6" s="22">
        <f t="shared" si="8"/>
        <v>101.89</v>
      </c>
      <c r="BX6" s="22">
        <f t="shared" si="8"/>
        <v>104.33</v>
      </c>
      <c r="BY6" s="22">
        <f t="shared" si="8"/>
        <v>98.85</v>
      </c>
      <c r="BZ6" s="21" t="str">
        <f>IF(BZ7="","",IF(BZ7="-","【-】","【"&amp;SUBSTITUTE(TEXT(BZ7,"#,##0.00"),"-","△")&amp;"】"))</f>
        <v>【97.47】</v>
      </c>
      <c r="CA6" s="22">
        <f>IF(CA7="",NA(),CA7)</f>
        <v>134.09</v>
      </c>
      <c r="CB6" s="22">
        <f t="shared" ref="CB6:CJ6" si="9">IF(CB7="",NA(),CB7)</f>
        <v>131.80000000000001</v>
      </c>
      <c r="CC6" s="22">
        <f t="shared" si="9"/>
        <v>132.69</v>
      </c>
      <c r="CD6" s="22">
        <f t="shared" si="9"/>
        <v>133.47999999999999</v>
      </c>
      <c r="CE6" s="22">
        <f t="shared" si="9"/>
        <v>137.06</v>
      </c>
      <c r="CF6" s="22">
        <f t="shared" si="9"/>
        <v>159.22</v>
      </c>
      <c r="CG6" s="22">
        <f t="shared" si="9"/>
        <v>159.6</v>
      </c>
      <c r="CH6" s="22">
        <f t="shared" si="9"/>
        <v>156.32</v>
      </c>
      <c r="CI6" s="22">
        <f t="shared" si="9"/>
        <v>157.4</v>
      </c>
      <c r="CJ6" s="22">
        <f t="shared" si="9"/>
        <v>162.61000000000001</v>
      </c>
      <c r="CK6" s="21" t="str">
        <f>IF(CK7="","",IF(CK7="-","【-】","【"&amp;SUBSTITUTE(TEXT(CK7,"#,##0.00"),"-","△")&amp;"】"))</f>
        <v>【174.75】</v>
      </c>
      <c r="CL6" s="22">
        <f>IF(CL7="",NA(),CL7)</f>
        <v>58.83</v>
      </c>
      <c r="CM6" s="22">
        <f t="shared" ref="CM6:CU6" si="10">IF(CM7="",NA(),CM7)</f>
        <v>58.19</v>
      </c>
      <c r="CN6" s="22">
        <f t="shared" si="10"/>
        <v>59.29</v>
      </c>
      <c r="CO6" s="22">
        <f t="shared" si="10"/>
        <v>57.64</v>
      </c>
      <c r="CP6" s="22">
        <f t="shared" si="10"/>
        <v>56.95</v>
      </c>
      <c r="CQ6" s="22">
        <f t="shared" si="10"/>
        <v>62.83</v>
      </c>
      <c r="CR6" s="22">
        <f t="shared" si="10"/>
        <v>62.05</v>
      </c>
      <c r="CS6" s="22">
        <f t="shared" si="10"/>
        <v>63.23</v>
      </c>
      <c r="CT6" s="22">
        <f t="shared" si="10"/>
        <v>62.59</v>
      </c>
      <c r="CU6" s="22">
        <f t="shared" si="10"/>
        <v>61.81</v>
      </c>
      <c r="CV6" s="21" t="str">
        <f>IF(CV7="","",IF(CV7="-","【-】","【"&amp;SUBSTITUTE(TEXT(CV7,"#,##0.00"),"-","△")&amp;"】"))</f>
        <v>【59.97】</v>
      </c>
      <c r="CW6" s="22">
        <f>IF(CW7="",NA(),CW7)</f>
        <v>91.93</v>
      </c>
      <c r="CX6" s="22">
        <f t="shared" ref="CX6:DF6" si="11">IF(CX7="",NA(),CX7)</f>
        <v>92.16</v>
      </c>
      <c r="CY6" s="22">
        <f t="shared" si="11"/>
        <v>91.54</v>
      </c>
      <c r="CZ6" s="22">
        <f t="shared" si="11"/>
        <v>92.52</v>
      </c>
      <c r="DA6" s="22">
        <f t="shared" si="11"/>
        <v>92.76</v>
      </c>
      <c r="DB6" s="22">
        <f t="shared" si="11"/>
        <v>88.86</v>
      </c>
      <c r="DC6" s="22">
        <f t="shared" si="11"/>
        <v>89.11</v>
      </c>
      <c r="DD6" s="22">
        <f t="shared" si="11"/>
        <v>89.35</v>
      </c>
      <c r="DE6" s="22">
        <f t="shared" si="11"/>
        <v>89.7</v>
      </c>
      <c r="DF6" s="22">
        <f t="shared" si="11"/>
        <v>89.24</v>
      </c>
      <c r="DG6" s="21" t="str">
        <f>IF(DG7="","",IF(DG7="-","【-】","【"&amp;SUBSTITUTE(TEXT(DG7,"#,##0.00"),"-","△")&amp;"】"))</f>
        <v>【89.76】</v>
      </c>
      <c r="DH6" s="22">
        <f>IF(DH7="",NA(),DH7)</f>
        <v>48.34</v>
      </c>
      <c r="DI6" s="22">
        <f t="shared" ref="DI6:DQ6" si="12">IF(DI7="",NA(),DI7)</f>
        <v>49.35</v>
      </c>
      <c r="DJ6" s="22">
        <f t="shared" si="12"/>
        <v>48.86</v>
      </c>
      <c r="DK6" s="22">
        <f t="shared" si="12"/>
        <v>49.3</v>
      </c>
      <c r="DL6" s="22">
        <f t="shared" si="12"/>
        <v>50.19</v>
      </c>
      <c r="DM6" s="22">
        <f t="shared" si="12"/>
        <v>47.89</v>
      </c>
      <c r="DN6" s="22">
        <f t="shared" si="12"/>
        <v>48.69</v>
      </c>
      <c r="DO6" s="22">
        <f t="shared" si="12"/>
        <v>49.62</v>
      </c>
      <c r="DP6" s="22">
        <f t="shared" si="12"/>
        <v>50.5</v>
      </c>
      <c r="DQ6" s="22">
        <f t="shared" si="12"/>
        <v>51.28</v>
      </c>
      <c r="DR6" s="21" t="str">
        <f>IF(DR7="","",IF(DR7="-","【-】","【"&amp;SUBSTITUTE(TEXT(DR7,"#,##0.00"),"-","△")&amp;"】"))</f>
        <v>【51.51】</v>
      </c>
      <c r="DS6" s="22">
        <f>IF(DS7="",NA(),DS7)</f>
        <v>13.54</v>
      </c>
      <c r="DT6" s="22">
        <f t="shared" ref="DT6:EB6" si="13">IF(DT7="",NA(),DT7)</f>
        <v>14.98</v>
      </c>
      <c r="DU6" s="22">
        <f t="shared" si="13"/>
        <v>16.649999999999999</v>
      </c>
      <c r="DV6" s="22">
        <f t="shared" si="13"/>
        <v>19.170000000000002</v>
      </c>
      <c r="DW6" s="22">
        <f t="shared" si="13"/>
        <v>20.96</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1.43</v>
      </c>
      <c r="EE6" s="22">
        <f t="shared" ref="EE6:EM6" si="14">IF(EE7="",NA(),EE7)</f>
        <v>1.1000000000000001</v>
      </c>
      <c r="EF6" s="22">
        <f t="shared" si="14"/>
        <v>1.1399999999999999</v>
      </c>
      <c r="EG6" s="22">
        <f t="shared" si="14"/>
        <v>1.3</v>
      </c>
      <c r="EH6" s="22">
        <f t="shared" si="14"/>
        <v>0.74</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352063</v>
      </c>
      <c r="D7" s="24">
        <v>46</v>
      </c>
      <c r="E7" s="24">
        <v>1</v>
      </c>
      <c r="F7" s="24">
        <v>0</v>
      </c>
      <c r="G7" s="24">
        <v>1</v>
      </c>
      <c r="H7" s="24" t="s">
        <v>93</v>
      </c>
      <c r="I7" s="24" t="s">
        <v>94</v>
      </c>
      <c r="J7" s="24" t="s">
        <v>95</v>
      </c>
      <c r="K7" s="24" t="s">
        <v>96</v>
      </c>
      <c r="L7" s="24" t="s">
        <v>97</v>
      </c>
      <c r="M7" s="24" t="s">
        <v>98</v>
      </c>
      <c r="N7" s="25" t="s">
        <v>99</v>
      </c>
      <c r="O7" s="25">
        <v>66.680000000000007</v>
      </c>
      <c r="P7" s="25">
        <v>92.41</v>
      </c>
      <c r="Q7" s="25">
        <v>2541</v>
      </c>
      <c r="R7" s="25">
        <v>113927</v>
      </c>
      <c r="S7" s="25">
        <v>189.37</v>
      </c>
      <c r="T7" s="25">
        <v>601.61</v>
      </c>
      <c r="U7" s="25">
        <v>105032</v>
      </c>
      <c r="V7" s="25">
        <v>78.599999999999994</v>
      </c>
      <c r="W7" s="25">
        <v>1336.28</v>
      </c>
      <c r="X7" s="25">
        <v>123.64</v>
      </c>
      <c r="Y7" s="25">
        <v>123.37</v>
      </c>
      <c r="Z7" s="25">
        <v>121.62</v>
      </c>
      <c r="AA7" s="25">
        <v>121.2</v>
      </c>
      <c r="AB7" s="25">
        <v>118.45</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296.35000000000002</v>
      </c>
      <c r="AU7" s="25">
        <v>240.13</v>
      </c>
      <c r="AV7" s="25">
        <v>238.62</v>
      </c>
      <c r="AW7" s="25">
        <v>261.27999999999997</v>
      </c>
      <c r="AX7" s="25">
        <v>271.93</v>
      </c>
      <c r="AY7" s="25">
        <v>335.6</v>
      </c>
      <c r="AZ7" s="25">
        <v>358.91</v>
      </c>
      <c r="BA7" s="25">
        <v>360.96</v>
      </c>
      <c r="BB7" s="25">
        <v>351.29</v>
      </c>
      <c r="BC7" s="25">
        <v>364.24</v>
      </c>
      <c r="BD7" s="25">
        <v>252.29</v>
      </c>
      <c r="BE7" s="25">
        <v>441.59</v>
      </c>
      <c r="BF7" s="25">
        <v>426.02</v>
      </c>
      <c r="BG7" s="25">
        <v>413.64</v>
      </c>
      <c r="BH7" s="25">
        <v>412.77</v>
      </c>
      <c r="BI7" s="25">
        <v>398.82</v>
      </c>
      <c r="BJ7" s="25">
        <v>258.26</v>
      </c>
      <c r="BK7" s="25">
        <v>247.27</v>
      </c>
      <c r="BL7" s="25">
        <v>239.18</v>
      </c>
      <c r="BM7" s="25">
        <v>236.29</v>
      </c>
      <c r="BN7" s="25">
        <v>238.77</v>
      </c>
      <c r="BO7" s="25">
        <v>268.07</v>
      </c>
      <c r="BP7" s="25">
        <v>118.77</v>
      </c>
      <c r="BQ7" s="25">
        <v>120.84</v>
      </c>
      <c r="BR7" s="25">
        <v>119.45</v>
      </c>
      <c r="BS7" s="25">
        <v>118.72</v>
      </c>
      <c r="BT7" s="25">
        <v>115.67</v>
      </c>
      <c r="BU7" s="25">
        <v>106.07</v>
      </c>
      <c r="BV7" s="25">
        <v>105.34</v>
      </c>
      <c r="BW7" s="25">
        <v>101.89</v>
      </c>
      <c r="BX7" s="25">
        <v>104.33</v>
      </c>
      <c r="BY7" s="25">
        <v>98.85</v>
      </c>
      <c r="BZ7" s="25">
        <v>97.47</v>
      </c>
      <c r="CA7" s="25">
        <v>134.09</v>
      </c>
      <c r="CB7" s="25">
        <v>131.80000000000001</v>
      </c>
      <c r="CC7" s="25">
        <v>132.69</v>
      </c>
      <c r="CD7" s="25">
        <v>133.47999999999999</v>
      </c>
      <c r="CE7" s="25">
        <v>137.06</v>
      </c>
      <c r="CF7" s="25">
        <v>159.22</v>
      </c>
      <c r="CG7" s="25">
        <v>159.6</v>
      </c>
      <c r="CH7" s="25">
        <v>156.32</v>
      </c>
      <c r="CI7" s="25">
        <v>157.4</v>
      </c>
      <c r="CJ7" s="25">
        <v>162.61000000000001</v>
      </c>
      <c r="CK7" s="25">
        <v>174.75</v>
      </c>
      <c r="CL7" s="25">
        <v>58.83</v>
      </c>
      <c r="CM7" s="25">
        <v>58.19</v>
      </c>
      <c r="CN7" s="25">
        <v>59.29</v>
      </c>
      <c r="CO7" s="25">
        <v>57.64</v>
      </c>
      <c r="CP7" s="25">
        <v>56.95</v>
      </c>
      <c r="CQ7" s="25">
        <v>62.83</v>
      </c>
      <c r="CR7" s="25">
        <v>62.05</v>
      </c>
      <c r="CS7" s="25">
        <v>63.23</v>
      </c>
      <c r="CT7" s="25">
        <v>62.59</v>
      </c>
      <c r="CU7" s="25">
        <v>61.81</v>
      </c>
      <c r="CV7" s="25">
        <v>59.97</v>
      </c>
      <c r="CW7" s="25">
        <v>91.93</v>
      </c>
      <c r="CX7" s="25">
        <v>92.16</v>
      </c>
      <c r="CY7" s="25">
        <v>91.54</v>
      </c>
      <c r="CZ7" s="25">
        <v>92.52</v>
      </c>
      <c r="DA7" s="25">
        <v>92.76</v>
      </c>
      <c r="DB7" s="25">
        <v>88.86</v>
      </c>
      <c r="DC7" s="25">
        <v>89.11</v>
      </c>
      <c r="DD7" s="25">
        <v>89.35</v>
      </c>
      <c r="DE7" s="25">
        <v>89.7</v>
      </c>
      <c r="DF7" s="25">
        <v>89.24</v>
      </c>
      <c r="DG7" s="25">
        <v>89.76</v>
      </c>
      <c r="DH7" s="25">
        <v>48.34</v>
      </c>
      <c r="DI7" s="25">
        <v>49.35</v>
      </c>
      <c r="DJ7" s="25">
        <v>48.86</v>
      </c>
      <c r="DK7" s="25">
        <v>49.3</v>
      </c>
      <c r="DL7" s="25">
        <v>50.19</v>
      </c>
      <c r="DM7" s="25">
        <v>47.89</v>
      </c>
      <c r="DN7" s="25">
        <v>48.69</v>
      </c>
      <c r="DO7" s="25">
        <v>49.62</v>
      </c>
      <c r="DP7" s="25">
        <v>50.5</v>
      </c>
      <c r="DQ7" s="25">
        <v>51.28</v>
      </c>
      <c r="DR7" s="25">
        <v>51.51</v>
      </c>
      <c r="DS7" s="25">
        <v>13.54</v>
      </c>
      <c r="DT7" s="25">
        <v>14.98</v>
      </c>
      <c r="DU7" s="25">
        <v>16.649999999999999</v>
      </c>
      <c r="DV7" s="25">
        <v>19.170000000000002</v>
      </c>
      <c r="DW7" s="25">
        <v>20.96</v>
      </c>
      <c r="DX7" s="25">
        <v>16.899999999999999</v>
      </c>
      <c r="DY7" s="25">
        <v>18.260000000000002</v>
      </c>
      <c r="DZ7" s="25">
        <v>19.510000000000002</v>
      </c>
      <c r="EA7" s="25">
        <v>21.19</v>
      </c>
      <c r="EB7" s="25">
        <v>22.64</v>
      </c>
      <c r="EC7" s="25">
        <v>23.75</v>
      </c>
      <c r="ED7" s="25">
        <v>1.43</v>
      </c>
      <c r="EE7" s="25">
        <v>1.1000000000000001</v>
      </c>
      <c r="EF7" s="25">
        <v>1.1399999999999999</v>
      </c>
      <c r="EG7" s="25">
        <v>1.3</v>
      </c>
      <c r="EH7" s="25">
        <v>0.74</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上下水道局財務課</cp:lastModifiedBy>
  <cp:lastPrinted>2024-02-07T01:58:12Z</cp:lastPrinted>
  <dcterms:created xsi:type="dcterms:W3CDTF">2023-12-05T00:59:35Z</dcterms:created>
  <dcterms:modified xsi:type="dcterms:W3CDTF">2024-03-15T00:44:44Z</dcterms:modified>
  <cp:category/>
</cp:coreProperties>
</file>