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01500\Desktop\経営比較分析表\"/>
    </mc:Choice>
  </mc:AlternateContent>
  <xr:revisionPtr revIDLastSave="0" documentId="13_ncr:1_{6CA3F07E-0702-4B07-BD97-020DC8C73C16}" xr6:coauthVersionLast="47" xr6:coauthVersionMax="47" xr10:uidLastSave="{00000000-0000-0000-0000-000000000000}"/>
  <workbookProtection workbookAlgorithmName="SHA-512" workbookHashValue="3SWUUvO9ngQIbn3dXY2hyvqQ9FkpyPp8R0MsWCbDesoBYOqhyXUHu6DUgcdhzB8ZyUh9cWyF1IYw1piyK9u4sg==" workbookSaltValue="2FfFXtMYSduUd5uXXbOx8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BB10" i="4"/>
  <c r="B10" i="4"/>
  <c r="B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<sst xmlns="http://schemas.openxmlformats.org/spreadsheetml/2006/main" count="231" uniqueCount="118">
  <si>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</si>
  <si>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</si>
  <si>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</si>
  <si>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</si>
  <si>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</si>
  <si>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</si>
  <si>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</si>
  <si>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</si>
  <si>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</si>
  <si>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</si>
  <si>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</si>
  <si>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</si>
  <si>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</si>
  <si>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</si>
  <si>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</si>
  <si>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</si>
  <si>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</si>
  <si>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</si>
  <si>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</si>
  <si>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</si>
  <si>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</si>
  <si>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</si>
  <si>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</si>
  <si>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</si>
  <si>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</si>
  <si>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</si>
  <si>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</si>
  <si>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</si>
  <si>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</si>
  <si>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</si>
  <si>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</si>
  <si>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</si>
  <si>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</si>
  <si>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</si>
  <si>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</si>
  <si>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</si>
  <si>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</si>
  <si>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</si>
  <si>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</si>
  <si>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</si>
  <si>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</si>
  <si>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</si>
  <si>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</si>
  <si>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</si>
  <si>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</si>
  <si>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</si>
  <si>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</si>
  <si>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</si>
  <si>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</si>
  <si>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</si>
  <si>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</si>
  <si>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</si>
  <si>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</si>
  <si>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</si>
  <si>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</si>
  <si>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</si>
  <si>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</si>
  <si>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</si>
  <si>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</si>
  <si>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</si>
  <si>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</si>
  <si>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</si>
  <si>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</si>
  <si>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</si>
  <si>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</si>
  <si>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</si>
  <si>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</si>
  <si>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</si>
  <si>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</si>
  <si>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</si>
  <si>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</si>
  <si>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</si>
  <si>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</si>
  <si>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</si>
  <si>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</si>
  <si>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</si>
  <si>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</si>
  <si>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</si>
  <si>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</si>
  <si>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</si>
  <si>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</si>
  <si>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</si>
  <si>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</si>
  <si>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</si>
  <si>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</si>
  <si>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</si>
  <si>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</si>
  <si>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</si>
  <si>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</si>
  <si>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</si>
  <si>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</si>
  <si>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</si>
  <si>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</si>
  <si>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</si>
  <si>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</si>
  <si>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</si>
  <si>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</si>
  <si>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</si>
  <si>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</si>
  <si>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</si>
  <si>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</si>
  <si>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</si>
  <si>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</si>
  <si>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</si>
  <si>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</si>
  <si>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</si>
  <si>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</si>
  <si>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</si>
  <si>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</si>
  <si>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</si>
  <si>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</si>
  <si>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</si>
  <si>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</si>
  <si>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</si>
  <si>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</si>
  <si>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有形固定資産減価償却率は、類似団体と比較すると低い水準となっていたが、償却対象資産の減価償却が進んでおり、今後は類似団体と同程度の数値で推移していくものと考えられる。
　管渠老朽化率は、全国平均と比較すると低い水準にあるものの、類似団体と比較すると平均値を上回っており、今後、逓増していくものと思われる。
　管渠改善率は、0％を示している。今後、管渠の老朽化に伴い、適正に管渠の改善（更新）を実施していく必要がある。なお、長寿命化計画に基づき、平成30年度からの3年間で管渠の改築工事を実施したことにより、一時的に改善率の向上が見られた。
　</t>
    <rPh sb="36" eb="42">
      <t>ショウキャクタイショウシサン</t>
    </rPh>
    <rPh sb="43" eb="47">
      <t>ゲンカショウキャク</t>
    </rPh>
    <rPh sb="48" eb="49">
      <t>スス</t>
    </rPh>
    <rPh sb="54" eb="56">
      <t>コンゴ</t>
    </rPh>
    <rPh sb="57" eb="61">
      <t>ルイジダンタイ</t>
    </rPh>
    <rPh sb="62" eb="65">
      <t>ドウテイド</t>
    </rPh>
    <rPh sb="66" eb="68">
      <t>スウチ</t>
    </rPh>
    <rPh sb="69" eb="71">
      <t>スイイ</t>
    </rPh>
    <rPh sb="78" eb="79">
      <t>カンガ</t>
    </rPh>
    <rPh sb="136" eb="138">
      <t>コンゴ</t>
    </rPh>
    <rPh sb="148" eb="149">
      <t>オモ</t>
    </rPh>
    <rPh sb="155" eb="160">
      <t>カンキョカイゼンリツ</t>
    </rPh>
    <rPh sb="165" eb="166">
      <t>シメ</t>
    </rPh>
    <rPh sb="171" eb="173">
      <t>コンゴ</t>
    </rPh>
    <rPh sb="174" eb="176">
      <t>カンキョ</t>
    </rPh>
    <rPh sb="177" eb="178">
      <t>ロウ</t>
    </rPh>
    <rPh sb="179" eb="180">
      <t>トモナ</t>
    </rPh>
    <rPh sb="181" eb="183">
      <t>テキセイ</t>
    </rPh>
    <rPh sb="185" eb="187">
      <t>カンキョ</t>
    </rPh>
    <rPh sb="188" eb="190">
      <t>カイゼン</t>
    </rPh>
    <rPh sb="191" eb="193">
      <t>コウシン</t>
    </rPh>
    <rPh sb="195" eb="197">
      <t>ジッシシ</t>
    </rPh>
    <rPh sb="197" eb="203">
      <t>テイクヒツヨウ</t>
    </rPh>
    <rPh sb="262" eb="264">
      <t>コウジョウ</t>
    </rPh>
    <rPh sb="265" eb="266">
      <t>ミ</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</si>
  <si>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が、節水機器の普及等により、下水道使用料収入が伸び悩んでいる。
　今後も事業を持続的に経営し、安定的にサービスを提供するためには、下水道使用料の改定が必要な状況となっている。</t>
    <rPh sb="78" eb="81">
      <t>ケンゼンカ</t>
    </rPh>
    <rPh sb="82" eb="83">
      <t>ツト</t>
    </rPh>
    <rPh sb="99" eb="100">
      <t>トモナ</t>
    </rPh>
    <rPh sb="116" eb="117">
      <t>ヨウ</t>
    </rPh>
    <rPh sb="125" eb="126">
      <t>クワ</t>
    </rPh>
    <rPh sb="135" eb="136">
      <t>オヨ</t>
    </rPh>
    <rPh sb="137" eb="139">
      <t>リソク</t>
    </rPh>
    <rPh sb="181" eb="183">
      <t>キキ</t>
    </rPh>
    <rPh sb="184" eb="186">
      <t>フキュウ</t>
    </rPh>
    <rPh sb="186" eb="187">
      <t>ナド</t>
    </rPh>
    <rPh sb="200" eb="201">
      <t>ノ</t>
    </rPh>
    <rPh sb="202" eb="203">
      <t>ナヤ</t>
    </rPh>
    <rPh sb="210" eb="212">
      <t>コンゴ</t>
    </rPh>
    <rPh sb="213" eb="215">
      <t>ジギョウ</t>
    </rPh>
    <rPh sb="216" eb="218">
      <t>ジゾク</t>
    </rPh>
    <rPh sb="218" eb="219">
      <t>テキ</t>
    </rPh>
    <rPh sb="220" eb="222">
      <t>ケイエイ</t>
    </rPh>
    <rPh sb="224" eb="226">
      <t>アンテイ</t>
    </rPh>
    <rPh sb="226" eb="227">
      <t>テキ</t>
    </rPh>
    <rPh sb="242" eb="245">
      <t>ゲスイドウ</t>
    </rPh>
    <rPh sb="245" eb="248">
      <t>シヨウリョウ</t>
    </rPh>
    <rPh sb="249" eb="251">
      <t>カイテイ</t>
    </rPh>
    <rPh sb="252" eb="254">
      <t>ヒツヨウ</t>
    </rPh>
    <rPh sb="255" eb="257">
      <t>ジョウキョウ</t>
    </rPh>
    <phoneticPr fontId="4"/>
  </si>
  <si>
    <t xml:space="preserve"> 経常収支比率は100％以上を維持しているが、収益の減少、費用の増加により、令和元年度から数値が下降しており、経営の改善が必要となっている。
　流動比率は、類似団体と比較して高い水準となっており、今後も100％前後で推移していくものと思われる。
　企業債残高対事業規模比率は、類似団体と比較して高い数値となっており、企業債の借入を抑制して行く必要がある。
　経費回収率は、100％で推移しており、汚水処理に係る費用を使用料収入で賄えている。また、汚水処理原価については、類似団体と同様に全国平均を上回る水準となっている。
　施設利用率は、晴天時における施設処理能力に対する、施設の効率性を示す指標であるが、令和2年度から減少しており、類似団体の平均値を下回っている。また、水洗化率は増加傾向を示しており、類似団体の平均値とおおむね同数値となっている。今後も水質保全の観点や使用料収入の増収を図る上でも下水道への接続数を向上させる更なる取組が必要である。</t>
    <rPh sb="1" eb="7">
      <t>ケイジョウシュウシヒリツ</t>
    </rPh>
    <rPh sb="12" eb="14">
      <t>イジョウ</t>
    </rPh>
    <rPh sb="15" eb="17">
      <t>イジ</t>
    </rPh>
    <rPh sb="23" eb="25">
      <t>シュウエキ</t>
    </rPh>
    <rPh sb="26" eb="28">
      <t>ゲンショウ</t>
    </rPh>
    <rPh sb="29" eb="31">
      <t>ヒヨウ</t>
    </rPh>
    <rPh sb="32" eb="34">
      <t>ゾウカ</t>
    </rPh>
    <rPh sb="38" eb="40">
      <t>レイワ</t>
    </rPh>
    <rPh sb="40" eb="42">
      <t>ガンネン</t>
    </rPh>
    <rPh sb="42" eb="43">
      <t>ド</t>
    </rPh>
    <rPh sb="45" eb="47">
      <t>スウチ</t>
    </rPh>
    <rPh sb="48" eb="50">
      <t>カコウ</t>
    </rPh>
    <rPh sb="55" eb="57">
      <t>ケイエイ</t>
    </rPh>
    <rPh sb="58" eb="60">
      <t>カイゼン</t>
    </rPh>
    <rPh sb="61" eb="63">
      <t>ヒツヨウ</t>
    </rPh>
    <rPh sb="82" eb="84">
      <t>ヒカク</t>
    </rPh>
    <rPh sb="88" eb="90">
      <t>スイジュン</t>
    </rPh>
    <rPh sb="98" eb="100">
      <t>コンゴ</t>
    </rPh>
    <rPh sb="105" eb="107">
      <t>ゼンゴ</t>
    </rPh>
    <rPh sb="108" eb="110">
      <t>スイイ</t>
    </rPh>
    <rPh sb="117" eb="118">
      <t>オモ</t>
    </rPh>
    <rPh sb="138" eb="142">
      <t>ルイジダンタイ</t>
    </rPh>
    <rPh sb="143" eb="145">
      <t>ヒカク</t>
    </rPh>
    <rPh sb="147" eb="148">
      <t>タカ</t>
    </rPh>
    <rPh sb="149" eb="151">
      <t>スウチ</t>
    </rPh>
    <rPh sb="165" eb="167">
      <t>ヨクセイ</t>
    </rPh>
    <rPh sb="169" eb="170">
      <t>イ</t>
    </rPh>
    <rPh sb="171" eb="173">
      <t>ヒツヨウ</t>
    </rPh>
    <rPh sb="183" eb="184">
      <t>オヨ</t>
    </rPh>
    <rPh sb="198" eb="200">
      <t>オスイ</t>
    </rPh>
    <rPh sb="200" eb="202">
      <t>ショリ</t>
    </rPh>
    <rPh sb="203" eb="204">
      <t>カカ</t>
    </rPh>
    <rPh sb="205" eb="207">
      <t>ヒヨウ</t>
    </rPh>
    <rPh sb="208" eb="211">
      <t>シヨウリョウ</t>
    </rPh>
    <rPh sb="211" eb="213">
      <t>シュウニュウ</t>
    </rPh>
    <rPh sb="214" eb="215">
      <t>マカナ</t>
    </rPh>
    <rPh sb="227" eb="229">
      <t>ゲンカ</t>
    </rPh>
    <rPh sb="235" eb="237">
      <t>ルイジ</t>
    </rPh>
    <rPh sb="237" eb="239">
      <t>ダンタイ</t>
    </rPh>
    <rPh sb="240" eb="242">
      <t>ドウヨウ</t>
    </rPh>
    <rPh sb="243" eb="245">
      <t>ゼンコク</t>
    </rPh>
    <rPh sb="245" eb="247">
      <t>ヘイキン</t>
    </rPh>
    <rPh sb="248" eb="250">
      <t>ウワマワ</t>
    </rPh>
    <rPh sb="251" eb="253">
      <t>スイジュン</t>
    </rPh>
    <rPh sb="267" eb="270">
      <t>セイテンジ</t>
    </rPh>
    <rPh sb="274" eb="280">
      <t>シセツショリノウリョク</t>
    </rPh>
    <rPh sb="281" eb="282">
      <t>タイ</t>
    </rPh>
    <rPh sb="285" eb="287">
      <t>シセツ</t>
    </rPh>
    <rPh sb="288" eb="291">
      <t>コウリツセイ</t>
    </rPh>
    <rPh sb="292" eb="293">
      <t>シメ</t>
    </rPh>
    <rPh sb="294" eb="296">
      <t>シヒョウ</t>
    </rPh>
    <rPh sb="303" eb="305">
      <t>レイワ</t>
    </rPh>
    <rPh sb="306" eb="307">
      <t>ネン</t>
    </rPh>
    <rPh sb="307" eb="308">
      <t>ド</t>
    </rPh>
    <rPh sb="310" eb="312">
      <t>ゲンショウ</t>
    </rPh>
    <rPh sb="320" eb="323">
      <t>ヘイキンチ</t>
    </rPh>
    <rPh sb="365" eb="366">
      <t>ドウ</t>
    </rPh>
    <rPh sb="375" eb="377">
      <t>コンゴ</t>
    </rPh>
    <rPh sb="393" eb="394">
      <t>ハカ</t>
    </rPh>
    <rPh sb="395" eb="396">
      <t>ウエ</t>
    </rPh>
    <rPh sb="399" eb="401">
      <t>ゲスイ</t>
    </rPh>
    <rPh sb="401" eb="402">
      <t>ドウ</t>
    </rPh>
    <rPh sb="414" eb="415">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</si>
</sst>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0.05</c:v>
                </c:pt>
                <c:pt idx="2">
                  <c:v>0.06</c:v>
                </c:pt>
                <c:pt idx="3" formatCode="#,##0.00;&quot;△&quot;#,##0.00">
                  <c:v>0</c:v>
                </c:pt>
                <c:pt idx="4" formatCode="#,##0.00;&quot;△&quot;#,##0.00">
                  <c:v>0</c:v>
                </c:pt>
              </c:numCache>
            </c:numRef>
          </c:val>
          <c:extLst>
            <c:ext xmlns:c16="http://schemas.microsoft.com/office/drawing/2014/chart" uri="{C3380CC4-5D6E-409C-BE32-E72D297353CC}">
              <c16:uniqueId val="{00000000-0BBD-4B53-9FEE-2B85E51966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0BBD-4B53-9FEE-2B85E51966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59.54</c:v>
                </c:pt>
                <c:pt idx="1">
                  <c:v>64.23</c:v>
                </c:pt>
                <c:pt idx="2">
                  <c:v>64.959999999999994</c:v>
                </c:pt>
                <c:pt idx="3">
                  <c:v>63.95</c:v>
                </c:pt>
                <c:pt idx="4">
                  <c:v>62.22</c:v>
                </c:pt>
              </c:numCache>
            </c:numRef>
          </c:val>
          <c:extLst>
            <c:ext xmlns:c16="http://schemas.microsoft.com/office/drawing/2014/chart" uri="{C3380CC4-5D6E-409C-BE32-E72D297353CC}">
              <c16:uniqueId val="{00000000-5244-49E8-B864-CF5BDBC524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5244-49E8-B864-CF5BDBC524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90.15</c:v>
                </c:pt>
                <c:pt idx="1">
                  <c:v>91.09</c:v>
                </c:pt>
                <c:pt idx="2">
                  <c:v>91.79</c:v>
                </c:pt>
                <c:pt idx="3">
                  <c:v>92.15</c:v>
                </c:pt>
                <c:pt idx="4">
                  <c:v>92.84</c:v>
                </c:pt>
              </c:numCache>
            </c:numRef>
          </c:val>
          <c:extLst>
            <c:ext xmlns:c16="http://schemas.microsoft.com/office/drawing/2014/chart" uri="{C3380CC4-5D6E-409C-BE32-E72D297353CC}">
              <c16:uniqueId val="{00000000-BE7F-4F95-B417-8818BA16DD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BE7F-4F95-B417-8818BA16DD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105.28</c:v>
                </c:pt>
                <c:pt idx="1">
                  <c:v>107.16</c:v>
                </c:pt>
                <c:pt idx="2">
                  <c:v>106.54</c:v>
                </c:pt>
                <c:pt idx="3">
                  <c:v>105.5</c:v>
                </c:pt>
                <c:pt idx="4">
                  <c:v>104.13</c:v>
                </c:pt>
              </c:numCache>
            </c:numRef>
          </c:val>
          <c:extLst>
            <c:ext xmlns:c16="http://schemas.microsoft.com/office/drawing/2014/chart" uri="{C3380CC4-5D6E-409C-BE32-E72D297353CC}">
              <c16:uniqueId val="{00000000-9C09-4D9B-AE83-83E4D3F3E0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9C09-4D9B-AE83-83E4D3F3E0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18.61</c:v>
                </c:pt>
                <c:pt idx="1">
                  <c:v>20.48</c:v>
                </c:pt>
                <c:pt idx="2">
                  <c:v>22.74</c:v>
                </c:pt>
                <c:pt idx="3">
                  <c:v>25.17</c:v>
                </c:pt>
                <c:pt idx="4">
                  <c:v>27.5</c:v>
                </c:pt>
              </c:numCache>
            </c:numRef>
          </c:val>
          <c:extLst>
            <c:ext xmlns:c16="http://schemas.microsoft.com/office/drawing/2014/chart" uri="{C3380CC4-5D6E-409C-BE32-E72D297353CC}">
              <c16:uniqueId val="{00000000-A8EC-4270-B6AE-E02BC2ED73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A8EC-4270-B6AE-E02BC2ED73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2.17</c:v>
                </c:pt>
                <c:pt idx="1">
                  <c:v>2.21</c:v>
                </c:pt>
                <c:pt idx="2">
                  <c:v>2.4</c:v>
                </c:pt>
                <c:pt idx="3">
                  <c:v>2.63</c:v>
                </c:pt>
                <c:pt idx="4">
                  <c:v>2.86</c:v>
                </c:pt>
              </c:numCache>
            </c:numRef>
          </c:val>
          <c:extLst>
            <c:ext xmlns:c16="http://schemas.microsoft.com/office/drawing/2014/chart" uri="{C3380CC4-5D6E-409C-BE32-E72D297353CC}">
              <c16:uniqueId val="{00000000-8F21-4049-98EA-BA2DA32B46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8F21-4049-98EA-BA2DA32B46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D6-4508-8BA6-F21C036AA1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B0D6-4508-8BA6-F21C036AA1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110.37</c:v>
                </c:pt>
                <c:pt idx="1">
                  <c:v>103.47</c:v>
                </c:pt>
                <c:pt idx="2">
                  <c:v>118.71</c:v>
                </c:pt>
                <c:pt idx="3">
                  <c:v>99.37</c:v>
                </c:pt>
                <c:pt idx="4">
                  <c:v>113.92</c:v>
                </c:pt>
              </c:numCache>
            </c:numRef>
          </c:val>
          <c:extLst>
            <c:ext xmlns:c16="http://schemas.microsoft.com/office/drawing/2014/chart" uri="{C3380CC4-5D6E-409C-BE32-E72D297353CC}">
              <c16:uniqueId val="{00000000-054F-45BA-9E44-4297FFC862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054F-45BA-9E44-4297FFC862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1023.49</c:v>
                </c:pt>
                <c:pt idx="1">
                  <c:v>1104.28</c:v>
                </c:pt>
                <c:pt idx="2">
                  <c:v>1044.69</c:v>
                </c:pt>
                <c:pt idx="3">
                  <c:v>1018.22</c:v>
                </c:pt>
                <c:pt idx="4">
                  <c:v>970.5</c:v>
                </c:pt>
              </c:numCache>
            </c:numRef>
          </c:val>
          <c:extLst>
            <c:ext xmlns:c16="http://schemas.microsoft.com/office/drawing/2014/chart" uri="{C3380CC4-5D6E-409C-BE32-E72D297353CC}">
              <c16:uniqueId val="{00000000-42E5-4136-9DEC-A4ECBA03BB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42E5-4136-9DEC-A4ECBA03BB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4A-4CD7-97D8-E01C9A0C51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594A-4CD7-97D8-E01C9A0C51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155.76</c:v>
                </c:pt>
                <c:pt idx="1">
                  <c:v>155.78</c:v>
                </c:pt>
                <c:pt idx="2">
                  <c:v>154.93</c:v>
                </c:pt>
                <c:pt idx="3">
                  <c:v>154.81</c:v>
                </c:pt>
                <c:pt idx="4">
                  <c:v>154.52000000000001</c:v>
                </c:pt>
              </c:numCache>
            </c:numRef>
          </c:val>
          <c:extLst>
            <c:ext xmlns:c16="http://schemas.microsoft.com/office/drawing/2014/chart" uri="{C3380CC4-5D6E-409C-BE32-E72D297353CC}">
              <c16:uniqueId val="{00000000-1616-4AC1-A5B7-2E8BB85DE0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1616-4AC1-A5B7-2E8BB85DE0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自治体職員</v>
      </c>
      <c r="AE8" s="72"/>
      <c r="AF8" s="72"/>
      <c r="AG8" s="72"/>
      <c r="AH8" s="72"/>
      <c r="AI8" s="72"/>
      <c r="AJ8" s="72"/>
      <c r="AK8" s="3"/>
      <c r="AL8" s="51">
        <f>データ!S6</f>
        <v>113927</v>
      </c>
      <c r="AM8" s="51"/>
      <c r="AN8" s="51"/>
      <c r="AO8" s="51"/>
      <c r="AP8" s="51"/>
      <c r="AQ8" s="51"/>
      <c r="AR8" s="51"/>
      <c r="AS8" s="51"/>
      <c r="AT8" s="52">
        <f>データ!T6</f>
        <v>189.37</v>
      </c>
      <c r="AU8" s="52"/>
      <c r="AV8" s="52"/>
      <c r="AW8" s="52"/>
      <c r="AX8" s="52"/>
      <c r="AY8" s="52"/>
      <c r="AZ8" s="52"/>
      <c r="BA8" s="52"/>
      <c r="BB8" s="52">
        <f>データ!U6</f>
        <v>601.61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52.37</v>
      </c>
      <c r="J10" s="52"/>
      <c r="K10" s="52"/>
      <c r="L10" s="52"/>
      <c r="M10" s="52"/>
      <c r="N10" s="52"/>
      <c r="O10" s="52"/>
      <c r="P10" s="52">
        <f>データ!P6</f>
        <v>71.209999999999994</v>
      </c>
      <c r="Q10" s="52"/>
      <c r="R10" s="52"/>
      <c r="S10" s="52"/>
      <c r="T10" s="52"/>
      <c r="U10" s="52"/>
      <c r="V10" s="52"/>
      <c r="W10" s="52">
        <f>データ!Q6</f>
        <v>67.47</v>
      </c>
      <c r="X10" s="52"/>
      <c r="Y10" s="52"/>
      <c r="Z10" s="52"/>
      <c r="AA10" s="52"/>
      <c r="AB10" s="52"/>
      <c r="AC10" s="52"/>
      <c r="AD10" s="51">
        <f>データ!R6</f>
        <v>2750</v>
      </c>
      <c r="AE10" s="51"/>
      <c r="AF10" s="51"/>
      <c r="AG10" s="51"/>
      <c r="AH10" s="51"/>
      <c r="AI10" s="51"/>
      <c r="AJ10" s="51"/>
      <c r="AK10" s="2"/>
      <c r="AL10" s="51">
        <f>データ!V6</f>
        <v>80940</v>
      </c>
      <c r="AM10" s="51"/>
      <c r="AN10" s="51"/>
      <c r="AO10" s="51"/>
      <c r="AP10" s="51"/>
      <c r="AQ10" s="51"/>
      <c r="AR10" s="51"/>
      <c r="AS10" s="51"/>
      <c r="AT10" s="52">
        <f>データ!W6</f>
        <v>21.34</v>
      </c>
      <c r="AU10" s="52"/>
      <c r="AV10" s="52"/>
      <c r="AW10" s="52"/>
      <c r="AX10" s="52"/>
      <c r="AY10" s="52"/>
      <c r="AZ10" s="52"/>
      <c r="BA10" s="52"/>
      <c r="BB10" s="52">
        <f>データ!X6</f>
        <v>3792.88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117</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yac55Q4p6+RhcRqtKl0Y5+Fa1LaYB9yxq6Zj1WbqNFBIsZC7nqVTgqf+fdKyBZO8c3dLg72mPW7Hipp04tN6g==" saltValue="ZkpOQJcVyfD9gt81Boxd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352063</v>
      </c>
      <c r="D6" s="19">
        <f t="shared" si="3"/>
        <v>46</v>
      </c>
      <c r="E6" s="19">
        <f t="shared" si="3"/>
        <v>17</v>
      </c>
      <c r="F6" s="19">
        <f t="shared" si="3"/>
        <v>1</v>
      </c>
      <c r="G6" s="19">
        <f t="shared" si="3"/>
        <v>0</v>
      </c>
      <c r="H6" s="19" t="str">
        <f t="shared" si="3"/>
        <v>山口県　防府市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52.37</v>
      </c>
      <c r="P6" s="20">
        <f t="shared" si="3"/>
        <v>71.209999999999994</v>
      </c>
      <c r="Q6" s="20">
        <f t="shared" si="3"/>
        <v>67.47</v>
      </c>
      <c r="R6" s="20">
        <f t="shared" si="3"/>
        <v>2750</v>
      </c>
      <c r="S6" s="20">
        <f t="shared" si="3"/>
        <v>113927</v>
      </c>
      <c r="T6" s="20">
        <f t="shared" si="3"/>
        <v>189.37</v>
      </c>
      <c r="U6" s="20">
        <f t="shared" si="3"/>
        <v>601.61</v>
      </c>
      <c r="V6" s="20">
        <f t="shared" si="3"/>
        <v>80940</v>
      </c>
      <c r="W6" s="20">
        <f t="shared" si="3"/>
        <v>21.34</v>
      </c>
      <c r="X6" s="20">
        <f t="shared" si="3"/>
        <v>3792.88</v>
      </c>
      <c r="Y6" s="21">
        <f>IF(Y7="",NA(),Y7)</f>
        <v>105.28</v>
      </c>
      <c r="Z6" s="21">
        <f t="shared" ref="Z6:AH6" si="4">IF(Z7="",NA(),Z7)</f>
        <v>107.16</v>
      </c>
      <c r="AA6" s="21">
        <f t="shared" si="4"/>
        <v>106.54</v>
      </c>
      <c r="AB6" s="21">
        <f t="shared" si="4"/>
        <v>105.5</v>
      </c>
      <c r="AC6" s="21">
        <f t="shared" si="4"/>
        <v>104.13</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110.37</v>
      </c>
      <c r="AV6" s="21">
        <f t="shared" ref="AV6:BD6" si="6">IF(AV7="",NA(),AV7)</f>
        <v>103.47</v>
      </c>
      <c r="AW6" s="21">
        <f t="shared" si="6"/>
        <v>118.71</v>
      </c>
      <c r="AX6" s="21">
        <f t="shared" si="6"/>
        <v>99.37</v>
      </c>
      <c r="AY6" s="21">
        <f t="shared" si="6"/>
        <v>113.92</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1023.49</v>
      </c>
      <c r="BG6" s="21">
        <f t="shared" ref="BG6:BO6" si="7">IF(BG7="",NA(),BG7)</f>
        <v>1104.28</v>
      </c>
      <c r="BH6" s="21">
        <f t="shared" si="7"/>
        <v>1044.69</v>
      </c>
      <c r="BI6" s="21">
        <f t="shared" si="7"/>
        <v>1018.22</v>
      </c>
      <c r="BJ6" s="21">
        <f t="shared" si="7"/>
        <v>970.5</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95.4</v>
      </c>
      <c r="BW6" s="21">
        <f t="shared" si="8"/>
        <v>94.69</v>
      </c>
      <c r="BX6" s="21">
        <f t="shared" si="8"/>
        <v>94.97</v>
      </c>
      <c r="BY6" s="21">
        <f t="shared" si="8"/>
        <v>97.07</v>
      </c>
      <c r="BZ6" s="21">
        <f t="shared" si="8"/>
        <v>98.06</v>
      </c>
      <c r="CA6" s="20" t="str">
        <f>IF(CA7="","",IF(CA7="-","【-】","【"&amp;SUBSTITUTE(TEXT(CA7,"#,##0.00"),"-","△")&amp;"】"))</f>
        <v>【97.61】</v>
      </c>
      <c r="CB6" s="21">
        <f>IF(CB7="",NA(),CB7)</f>
        <v>155.76</v>
      </c>
      <c r="CC6" s="21">
        <f t="shared" ref="CC6:CK6" si="9">IF(CC7="",NA(),CC7)</f>
        <v>155.78</v>
      </c>
      <c r="CD6" s="21">
        <f t="shared" si="9"/>
        <v>154.93</v>
      </c>
      <c r="CE6" s="21">
        <f t="shared" si="9"/>
        <v>154.81</v>
      </c>
      <c r="CF6" s="21">
        <f t="shared" si="9"/>
        <v>154.52000000000001</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59.54</v>
      </c>
      <c r="CN6" s="21">
        <f t="shared" ref="CN6:CV6" si="10">IF(CN7="",NA(),CN7)</f>
        <v>64.23</v>
      </c>
      <c r="CO6" s="21">
        <f t="shared" si="10"/>
        <v>64.959999999999994</v>
      </c>
      <c r="CP6" s="21">
        <f t="shared" si="10"/>
        <v>63.95</v>
      </c>
      <c r="CQ6" s="21">
        <f t="shared" si="10"/>
        <v>62.22</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90.15</v>
      </c>
      <c r="CY6" s="21">
        <f t="shared" ref="CY6:DG6" si="11">IF(CY7="",NA(),CY7)</f>
        <v>91.09</v>
      </c>
      <c r="CZ6" s="21">
        <f t="shared" si="11"/>
        <v>91.79</v>
      </c>
      <c r="DA6" s="21">
        <f t="shared" si="11"/>
        <v>92.15</v>
      </c>
      <c r="DB6" s="21">
        <f t="shared" si="11"/>
        <v>92.84</v>
      </c>
      <c r="DC6" s="21">
        <f t="shared" si="11"/>
        <v>92.55</v>
      </c>
      <c r="DD6" s="21">
        <f t="shared" si="11"/>
        <v>92.62</v>
      </c>
      <c r="DE6" s="21">
        <f t="shared" si="11"/>
        <v>92.72</v>
      </c>
      <c r="DF6" s="21">
        <f t="shared" si="11"/>
        <v>92.88</v>
      </c>
      <c r="DG6" s="21">
        <f t="shared" si="11"/>
        <v>92.9</v>
      </c>
      <c r="DH6" s="20" t="str">
        <f>IF(DH7="","",IF(DH7="-","【-】","【"&amp;SUBSTITUTE(TEXT(DH7,"#,##0.00"),"-","△")&amp;"】"))</f>
        <v>【95.82】</v>
      </c>
      <c r="DI6" s="21">
        <f>IF(DI7="",NA(),DI7)</f>
        <v>18.61</v>
      </c>
      <c r="DJ6" s="21">
        <f t="shared" ref="DJ6:DR6" si="12">IF(DJ7="",NA(),DJ7)</f>
        <v>20.48</v>
      </c>
      <c r="DK6" s="21">
        <f t="shared" si="12"/>
        <v>22.74</v>
      </c>
      <c r="DL6" s="21">
        <f t="shared" si="12"/>
        <v>25.17</v>
      </c>
      <c r="DM6" s="21">
        <f t="shared" si="12"/>
        <v>27.5</v>
      </c>
      <c r="DN6" s="21">
        <f t="shared" si="12"/>
        <v>26.13</v>
      </c>
      <c r="DO6" s="21">
        <f t="shared" si="12"/>
        <v>26.36</v>
      </c>
      <c r="DP6" s="21">
        <f t="shared" si="12"/>
        <v>23.79</v>
      </c>
      <c r="DQ6" s="21">
        <f t="shared" si="12"/>
        <v>25.66</v>
      </c>
      <c r="DR6" s="21">
        <f t="shared" si="12"/>
        <v>27.46</v>
      </c>
      <c r="DS6" s="20" t="str">
        <f>IF(DS7="","",IF(DS7="-","【-】","【"&amp;SUBSTITUTE(TEXT(DS7,"#,##0.00"),"-","△")&amp;"】"))</f>
        <v>【39.74】</v>
      </c>
      <c r="DT6" s="21">
        <f>IF(DT7="",NA(),DT7)</f>
        <v>2.17</v>
      </c>
      <c r="DU6" s="21">
        <f t="shared" ref="DU6:EC6" si="13">IF(DU7="",NA(),DU7)</f>
        <v>2.21</v>
      </c>
      <c r="DV6" s="21">
        <f t="shared" si="13"/>
        <v>2.4</v>
      </c>
      <c r="DW6" s="21">
        <f t="shared" si="13"/>
        <v>2.63</v>
      </c>
      <c r="DX6" s="21">
        <f t="shared" si="13"/>
        <v>2.86</v>
      </c>
      <c r="DY6" s="21">
        <f t="shared" si="13"/>
        <v>1.03</v>
      </c>
      <c r="DZ6" s="21">
        <f t="shared" si="13"/>
        <v>1.43</v>
      </c>
      <c r="EA6" s="21">
        <f t="shared" si="13"/>
        <v>1.22</v>
      </c>
      <c r="EB6" s="21">
        <f t="shared" si="13"/>
        <v>1.61</v>
      </c>
      <c r="EC6" s="21">
        <f t="shared" si="13"/>
        <v>2.08</v>
      </c>
      <c r="ED6" s="20" t="str">
        <f>IF(ED7="","",IF(ED7="-","【-】","【"&amp;SUBSTITUTE(TEXT(ED7,"#,##0.00"),"-","△")&amp;"】"))</f>
        <v>【7.62】</v>
      </c>
      <c r="EE6" s="21">
        <f>IF(EE7="",NA(),EE7)</f>
        <v>0.04</v>
      </c>
      <c r="EF6" s="21">
        <f t="shared" ref="EF6:EN6" si="14">IF(EF7="",NA(),EF7)</f>
        <v>0.05</v>
      </c>
      <c r="EG6" s="21">
        <f t="shared" si="14"/>
        <v>0.06</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352063</v>
      </c>
      <c r="D7" s="23">
        <v>46</v>
      </c>
      <c r="E7" s="23">
        <v>17</v>
      </c>
      <c r="F7" s="23">
        <v>1</v>
      </c>
      <c r="G7" s="23">
        <v>0</v>
      </c>
      <c r="H7" s="23" t="s">
        <v>96</v>
      </c>
      <c r="I7" s="23" t="s">
        <v>97</v>
      </c>
      <c r="J7" s="23" t="s">
        <v>98</v>
      </c>
      <c r="K7" s="23" t="s">
        <v>99</v>
      </c>
      <c r="L7" s="23" t="s">
        <v>100</v>
      </c>
      <c r="M7" s="23" t="s">
        <v>101</v>
      </c>
      <c r="N7" s="24" t="s">
        <v>102</v>
      </c>
      <c r="O7" s="24">
        <v>52.37</v>
      </c>
      <c r="P7" s="24">
        <v>71.209999999999994</v>
      </c>
      <c r="Q7" s="24">
        <v>67.47</v>
      </c>
      <c r="R7" s="24">
        <v>2750</v>
      </c>
      <c r="S7" s="24">
        <v>113927</v>
      </c>
      <c r="T7" s="24">
        <v>189.37</v>
      </c>
      <c r="U7" s="24">
        <v>601.61</v>
      </c>
      <c r="V7" s="24">
        <v>80940</v>
      </c>
      <c r="W7" s="24">
        <v>21.34</v>
      </c>
      <c r="X7" s="24">
        <v>3792.88</v>
      </c>
      <c r="Y7" s="24">
        <v>105.28</v>
      </c>
      <c r="Z7" s="24">
        <v>107.16</v>
      </c>
      <c r="AA7" s="24">
        <v>106.54</v>
      </c>
      <c r="AB7" s="24">
        <v>105.5</v>
      </c>
      <c r="AC7" s="24">
        <v>104.13</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110.37</v>
      </c>
      <c r="AV7" s="24">
        <v>103.47</v>
      </c>
      <c r="AW7" s="24">
        <v>118.71</v>
      </c>
      <c r="AX7" s="24">
        <v>99.37</v>
      </c>
      <c r="AY7" s="24">
        <v>113.92</v>
      </c>
      <c r="AZ7" s="24">
        <v>76.31</v>
      </c>
      <c r="BA7" s="24">
        <v>68.180000000000007</v>
      </c>
      <c r="BB7" s="24">
        <v>67.930000000000007</v>
      </c>
      <c r="BC7" s="24">
        <v>68.53</v>
      </c>
      <c r="BD7" s="24">
        <v>69.180000000000007</v>
      </c>
      <c r="BE7" s="24">
        <v>73.44</v>
      </c>
      <c r="BF7" s="24">
        <v>1023.49</v>
      </c>
      <c r="BG7" s="24">
        <v>1104.28</v>
      </c>
      <c r="BH7" s="24">
        <v>1044.69</v>
      </c>
      <c r="BI7" s="24">
        <v>1018.22</v>
      </c>
      <c r="BJ7" s="24">
        <v>970.5</v>
      </c>
      <c r="BK7" s="24">
        <v>820.36</v>
      </c>
      <c r="BL7" s="24">
        <v>847.44</v>
      </c>
      <c r="BM7" s="24">
        <v>857.88</v>
      </c>
      <c r="BN7" s="24">
        <v>825.1</v>
      </c>
      <c r="BO7" s="24">
        <v>789.87</v>
      </c>
      <c r="BP7" s="24">
        <v>652.82000000000005</v>
      </c>
      <c r="BQ7" s="24">
        <v>100</v>
      </c>
      <c r="BR7" s="24">
        <v>100</v>
      </c>
      <c r="BS7" s="24">
        <v>100</v>
      </c>
      <c r="BT7" s="24">
        <v>100</v>
      </c>
      <c r="BU7" s="24">
        <v>100</v>
      </c>
      <c r="BV7" s="24">
        <v>95.4</v>
      </c>
      <c r="BW7" s="24">
        <v>94.69</v>
      </c>
      <c r="BX7" s="24">
        <v>94.97</v>
      </c>
      <c r="BY7" s="24">
        <v>97.07</v>
      </c>
      <c r="BZ7" s="24">
        <v>98.06</v>
      </c>
      <c r="CA7" s="24">
        <v>97.61</v>
      </c>
      <c r="CB7" s="24">
        <v>155.76</v>
      </c>
      <c r="CC7" s="24">
        <v>155.78</v>
      </c>
      <c r="CD7" s="24">
        <v>154.93</v>
      </c>
      <c r="CE7" s="24">
        <v>154.81</v>
      </c>
      <c r="CF7" s="24">
        <v>154.52000000000001</v>
      </c>
      <c r="CG7" s="24">
        <v>163.19999999999999</v>
      </c>
      <c r="CH7" s="24">
        <v>159.78</v>
      </c>
      <c r="CI7" s="24">
        <v>159.49</v>
      </c>
      <c r="CJ7" s="24">
        <v>157.81</v>
      </c>
      <c r="CK7" s="24">
        <v>157.37</v>
      </c>
      <c r="CL7" s="24">
        <v>138.29</v>
      </c>
      <c r="CM7" s="24">
        <v>59.54</v>
      </c>
      <c r="CN7" s="24">
        <v>64.23</v>
      </c>
      <c r="CO7" s="24">
        <v>64.959999999999994</v>
      </c>
      <c r="CP7" s="24">
        <v>63.95</v>
      </c>
      <c r="CQ7" s="24">
        <v>62.22</v>
      </c>
      <c r="CR7" s="24">
        <v>65.040000000000006</v>
      </c>
      <c r="CS7" s="24">
        <v>68.31</v>
      </c>
      <c r="CT7" s="24">
        <v>65.28</v>
      </c>
      <c r="CU7" s="24">
        <v>64.92</v>
      </c>
      <c r="CV7" s="24">
        <v>64.14</v>
      </c>
      <c r="CW7" s="24">
        <v>59.1</v>
      </c>
      <c r="CX7" s="24">
        <v>90.15</v>
      </c>
      <c r="CY7" s="24">
        <v>91.09</v>
      </c>
      <c r="CZ7" s="24">
        <v>91.79</v>
      </c>
      <c r="DA7" s="24">
        <v>92.15</v>
      </c>
      <c r="DB7" s="24">
        <v>92.84</v>
      </c>
      <c r="DC7" s="24">
        <v>92.55</v>
      </c>
      <c r="DD7" s="24">
        <v>92.62</v>
      </c>
      <c r="DE7" s="24">
        <v>92.72</v>
      </c>
      <c r="DF7" s="24">
        <v>92.88</v>
      </c>
      <c r="DG7" s="24">
        <v>92.9</v>
      </c>
      <c r="DH7" s="24">
        <v>95.82</v>
      </c>
      <c r="DI7" s="24">
        <v>18.61</v>
      </c>
      <c r="DJ7" s="24">
        <v>20.48</v>
      </c>
      <c r="DK7" s="24">
        <v>22.74</v>
      </c>
      <c r="DL7" s="24">
        <v>25.17</v>
      </c>
      <c r="DM7" s="24">
        <v>27.5</v>
      </c>
      <c r="DN7" s="24">
        <v>26.13</v>
      </c>
      <c r="DO7" s="24">
        <v>26.36</v>
      </c>
      <c r="DP7" s="24">
        <v>23.79</v>
      </c>
      <c r="DQ7" s="24">
        <v>25.66</v>
      </c>
      <c r="DR7" s="24">
        <v>27.46</v>
      </c>
      <c r="DS7" s="24">
        <v>39.74</v>
      </c>
      <c r="DT7" s="24">
        <v>2.17</v>
      </c>
      <c r="DU7" s="24">
        <v>2.21</v>
      </c>
      <c r="DV7" s="24">
        <v>2.4</v>
      </c>
      <c r="DW7" s="24">
        <v>2.63</v>
      </c>
      <c r="DX7" s="24">
        <v>2.86</v>
      </c>
      <c r="DY7" s="24">
        <v>1.03</v>
      </c>
      <c r="DZ7" s="24">
        <v>1.43</v>
      </c>
      <c r="EA7" s="24">
        <v>1.22</v>
      </c>
      <c r="EB7" s="24">
        <v>1.61</v>
      </c>
      <c r="EC7" s="24">
        <v>2.08</v>
      </c>
      <c r="ED7" s="24">
        <v>7.62</v>
      </c>
      <c r="EE7" s="24">
        <v>0.04</v>
      </c>
      <c r="EF7" s="24">
        <v>0.05</v>
      </c>
      <c r="EG7" s="24">
        <v>0.06</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上下水道局財務課</cp:lastModifiedBy>
  <cp:lastPrinted>2024-01-31T07:18:24Z</cp:lastPrinted>
  <dcterms:created xsi:type="dcterms:W3CDTF">2023-12-12T00:50:35Z</dcterms:created>
  <dcterms:modified xsi:type="dcterms:W3CDTF">2024-03-15T00:45:05Z</dcterms:modified>
  <cp:category/>
</cp:coreProperties>
</file>