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901500\Desktop\経営比較分析表\"/>
    </mc:Choice>
  </mc:AlternateContent>
  <xr:revisionPtr revIDLastSave="0" documentId="13_ncr:1_{A3698E10-475F-4026-A665-258ACC195911}" xr6:coauthVersionLast="47" xr6:coauthVersionMax="47" xr10:uidLastSave="{00000000-0000-0000-0000-000000000000}"/>
  <workbookProtection workbookAlgorithmName="SHA-512" workbookHashValue="Q/9geh+Hmj9TfbUHYPzX/4HwSjgGlu5MG2iXyKzMsm+ouq+cYjE19GcOkQDDUUrfaa3/eMgj81XDFvIJlKgiqA==" workbookSaltValue="1GK4HmTfBNNoGEF/TWOnkg=="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JN80" i="4" s="1"/>
  <c r="DQ6" i="5"/>
  <c r="DR11" i="5" s="1"/>
  <c r="DP6" i="5"/>
  <c r="DQ11" i="5" s="1"/>
  <c r="DO6" i="5"/>
  <c r="DP11" i="5" s="1"/>
  <c r="DN6" i="5"/>
  <c r="DM6" i="5"/>
  <c r="DI12" i="5" s="1"/>
  <c r="DL6" i="5"/>
  <c r="DH12" i="5" s="1"/>
  <c r="DK6" i="5"/>
  <c r="DG12" i="5" s="1"/>
  <c r="DJ6" i="5"/>
  <c r="AZ81" i="4"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QN55" i="4" s="1"/>
  <c r="CU6" i="5"/>
  <c r="CV11" i="5" s="1"/>
  <c r="CT6" i="5"/>
  <c r="OZ55" i="4" s="1"/>
  <c r="CS6" i="5"/>
  <c r="CT11" i="5" s="1"/>
  <c r="CR6" i="5"/>
  <c r="FI90" i="4" s="1"/>
  <c r="CQ6" i="5"/>
  <c r="CM12" i="5" s="1"/>
  <c r="CP6" i="5"/>
  <c r="CL12" i="5" s="1"/>
  <c r="CO6" i="5"/>
  <c r="CK12" i="5" s="1"/>
  <c r="CN6" i="5"/>
  <c r="CJ12" i="5" s="1"/>
  <c r="CM6" i="5"/>
  <c r="CI12" i="5" s="1"/>
  <c r="CL6" i="5"/>
  <c r="MN55" i="4" s="1"/>
  <c r="CK6" i="5"/>
  <c r="CL11" i="5" s="1"/>
  <c r="CJ6" i="5"/>
  <c r="CK11" i="5" s="1"/>
  <c r="CI6" i="5"/>
  <c r="CJ11" i="5" s="1"/>
  <c r="CH6" i="5"/>
  <c r="JL55" i="4" s="1"/>
  <c r="CG6" i="5"/>
  <c r="EH90" i="4" s="1"/>
  <c r="CF6" i="5"/>
  <c r="CB12" i="5" s="1"/>
  <c r="CE6" i="5"/>
  <c r="CA12" i="5" s="1"/>
  <c r="CD6" i="5"/>
  <c r="GF56" i="4" s="1"/>
  <c r="CC6" i="5"/>
  <c r="BY12" i="5" s="1"/>
  <c r="CB6" i="5"/>
  <c r="BX12" i="5" s="1"/>
  <c r="CA6" i="5"/>
  <c r="CB11" i="5" s="1"/>
  <c r="BZ6" i="5"/>
  <c r="GZ55" i="4" s="1"/>
  <c r="BY6" i="5"/>
  <c r="BZ11" i="5" s="1"/>
  <c r="BX6" i="5"/>
  <c r="FL55" i="4" s="1"/>
  <c r="BW6" i="5"/>
  <c r="BX11" i="5" s="1"/>
  <c r="BV6" i="5"/>
  <c r="DG90" i="4" s="1"/>
  <c r="BU6" i="5"/>
  <c r="BQ12" i="5" s="1"/>
  <c r="BT6" i="5"/>
  <c r="BP12" i="5" s="1"/>
  <c r="BS6" i="5"/>
  <c r="BO12" i="5" s="1"/>
  <c r="BR6" i="5"/>
  <c r="BN12" i="5" s="1"/>
  <c r="BQ6" i="5"/>
  <c r="BM12" i="5" s="1"/>
  <c r="BP6" i="5"/>
  <c r="BQ11" i="5" s="1"/>
  <c r="BO6" i="5"/>
  <c r="BP11" i="5" s="1"/>
  <c r="BN6" i="5"/>
  <c r="BL55" i="4" s="1"/>
  <c r="BM6" i="5"/>
  <c r="BN11" i="5" s="1"/>
  <c r="BL6" i="5"/>
  <c r="BM11" i="5" s="1"/>
  <c r="BK6" i="5"/>
  <c r="CF90" i="4" s="1"/>
  <c r="BJ6" i="5"/>
  <c r="RH33" i="4" s="1"/>
  <c r="BI6" i="5"/>
  <c r="BE12" i="5" s="1"/>
  <c r="BH6" i="5"/>
  <c r="BD12" i="5" s="1"/>
  <c r="BG6" i="5"/>
  <c r="BC12" i="5" s="1"/>
  <c r="BF6" i="5"/>
  <c r="OF33" i="4" s="1"/>
  <c r="BE6" i="5"/>
  <c r="BF11" i="5" s="1"/>
  <c r="BD6" i="5"/>
  <c r="BE11" i="5" s="1"/>
  <c r="BC6" i="5"/>
  <c r="BD11" i="5" s="1"/>
  <c r="BB6" i="5"/>
  <c r="OZ32" i="4" s="1"/>
  <c r="BA6" i="5"/>
  <c r="BB11" i="5" s="1"/>
  <c r="AZ6" i="5"/>
  <c r="BE90" i="4" s="1"/>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FL32" i="4"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RA81" i="4"/>
  <c r="OY81" i="4"/>
  <c r="NX81" i="4"/>
  <c r="MW81" i="4"/>
  <c r="JN81" i="4"/>
  <c r="IM81" i="4"/>
  <c r="HL81" i="4"/>
  <c r="GK81" i="4"/>
  <c r="DB81" i="4"/>
  <c r="CA81" i="4"/>
  <c r="Y81" i="4"/>
  <c r="RA80" i="4"/>
  <c r="PZ80" i="4"/>
  <c r="NX80" i="4"/>
  <c r="MW80" i="4"/>
  <c r="IM80" i="4"/>
  <c r="GK80" i="4"/>
  <c r="EC80" i="4"/>
  <c r="DB80" i="4"/>
  <c r="CA80" i="4"/>
  <c r="AZ80" i="4"/>
  <c r="PZ79" i="4"/>
  <c r="NX79" i="4"/>
  <c r="MW79" i="4"/>
  <c r="JN79" i="4"/>
  <c r="HL79" i="4"/>
  <c r="GK79" i="4"/>
  <c r="DB79" i="4"/>
  <c r="AZ79" i="4"/>
  <c r="Y79" i="4"/>
  <c r="OZ56" i="4"/>
  <c r="KF56" i="4"/>
  <c r="JL56" i="4"/>
  <c r="X56" i="4"/>
  <c r="RH55" i="4"/>
  <c r="PT55" i="4"/>
  <c r="OF55" i="4"/>
  <c r="LT55" i="4"/>
  <c r="KZ55" i="4"/>
  <c r="KF55" i="4"/>
  <c r="HT55" i="4"/>
  <c r="GF55" i="4"/>
  <c r="CF55" i="4"/>
  <c r="AR55" i="4"/>
  <c r="QN54" i="4"/>
  <c r="PT54" i="4"/>
  <c r="OZ54" i="4"/>
  <c r="OF54" i="4"/>
  <c r="LT54" i="4"/>
  <c r="KF54" i="4"/>
  <c r="JL54" i="4"/>
  <c r="GZ54" i="4"/>
  <c r="GF54" i="4"/>
  <c r="FL54" i="4"/>
  <c r="ER54" i="4"/>
  <c r="CF54" i="4"/>
  <c r="AR54" i="4"/>
  <c r="X54" i="4"/>
  <c r="QN33" i="4"/>
  <c r="KZ33" i="4"/>
  <c r="HT33" i="4"/>
  <c r="GZ33" i="4"/>
  <c r="CZ33" i="4"/>
  <c r="CF33" i="4"/>
  <c r="AR33" i="4"/>
  <c r="X33" i="4"/>
  <c r="PT32" i="4"/>
  <c r="OF32" i="4"/>
  <c r="KZ32" i="4"/>
  <c r="KF32" i="4"/>
  <c r="ER32" i="4"/>
  <c r="X32" i="4"/>
  <c r="QN31" i="4"/>
  <c r="PT31" i="4"/>
  <c r="OZ31" i="4"/>
  <c r="OF31" i="4"/>
  <c r="LT31" i="4"/>
  <c r="KF31" i="4"/>
  <c r="JL31" i="4"/>
  <c r="GZ31" i="4"/>
  <c r="GF31" i="4"/>
  <c r="FL31" i="4"/>
  <c r="ER31" i="4"/>
  <c r="CZ31" i="4"/>
  <c r="CF31" i="4"/>
  <c r="AR31" i="4"/>
  <c r="X31" i="4"/>
  <c r="LZ10" i="4"/>
  <c r="IT10" i="4"/>
  <c r="FN10" i="4"/>
  <c r="CH10" i="4"/>
  <c r="B10" i="4"/>
  <c r="PF8" i="4"/>
  <c r="LZ8" i="4"/>
  <c r="IT8" i="4"/>
  <c r="FN8" i="4"/>
  <c r="CH8" i="4"/>
  <c r="B8" i="4"/>
  <c r="B5" i="4"/>
  <c r="CZ54" i="4" l="1"/>
  <c r="RH54" i="4"/>
  <c r="FL56" i="4"/>
  <c r="RH31" i="4"/>
  <c r="EC79" i="4"/>
  <c r="FL33" i="4"/>
  <c r="CZ56" i="4"/>
  <c r="HL80" i="4"/>
  <c r="HT31" i="4"/>
  <c r="GF32" i="4"/>
  <c r="GZ56" i="4"/>
  <c r="HT32" i="4"/>
  <c r="KF33" i="4"/>
  <c r="HT56" i="4"/>
  <c r="KO79" i="4"/>
  <c r="LT33" i="4"/>
  <c r="HT54" i="4"/>
  <c r="MN31" i="4"/>
  <c r="OZ33" i="4"/>
  <c r="MN56" i="4"/>
  <c r="AR56" i="4"/>
  <c r="QN32" i="4"/>
  <c r="CZ55" i="4"/>
  <c r="BL56" i="4"/>
  <c r="MN33" i="4"/>
  <c r="ER55" i="4"/>
  <c r="CF56" i="4"/>
  <c r="PT56" i="4"/>
  <c r="Y80" i="4"/>
  <c r="CF32" i="4"/>
  <c r="BL33" i="4"/>
  <c r="PT33" i="4"/>
  <c r="ER56" i="4"/>
  <c r="LT32" i="4"/>
  <c r="JL33" i="4"/>
  <c r="KZ56" i="4"/>
  <c r="KO80" i="4"/>
  <c r="KO81" i="4"/>
  <c r="BX10" i="5"/>
  <c r="LT56" i="4"/>
  <c r="ED10" i="5"/>
  <c r="AT10" i="5"/>
  <c r="DP10" i="5"/>
  <c r="CW11" i="5"/>
  <c r="BN10" i="5"/>
  <c r="DT10" i="5"/>
  <c r="AR32" i="4"/>
  <c r="RH32" i="4"/>
  <c r="ER33" i="4"/>
  <c r="MN54" i="4"/>
  <c r="X55" i="4"/>
  <c r="QN56" i="4"/>
  <c r="RA79" i="4"/>
  <c r="OY80" i="4"/>
  <c r="EC81" i="4"/>
  <c r="V10" i="5"/>
  <c r="CB10" i="5"/>
  <c r="AG11" i="5"/>
  <c r="AF10" i="5"/>
  <c r="CL10" i="5"/>
  <c r="CZ32" i="4"/>
  <c r="AJ10" i="5"/>
  <c r="DF10" i="5"/>
  <c r="BY11" i="5"/>
  <c r="BD10" i="5"/>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IM79" i="4"/>
  <c r="PZ81" i="4"/>
  <c r="X10" i="5"/>
  <c r="AH10" i="5"/>
  <c r="AR10" i="5"/>
  <c r="BB10" i="5"/>
  <c r="BF10" i="5"/>
  <c r="BP10" i="5"/>
  <c r="BZ10" i="5"/>
  <c r="CJ10" i="5"/>
  <c r="CT10" i="5"/>
  <c r="CX10" i="5"/>
  <c r="DH10" i="5"/>
  <c r="DR10" i="5"/>
  <c r="EB10" i="5"/>
  <c r="AI11" i="5"/>
  <c r="BC11" i="5"/>
  <c r="CA11" i="5"/>
  <c r="CU11" i="5"/>
  <c r="DS11" i="5"/>
  <c r="DF12"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<sst xmlns="http://schemas.openxmlformats.org/spreadsheetml/2006/main" count="262" uniqueCount="107">
  <si>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</si>
  <si>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</si>
  <si>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</si>
  <si>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</si>
  <si>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</si>
  <si>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</si>
  <si>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</si>
  <si>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</si>
  <si>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</si>
  <si>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</si>
  <si>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</si>
  <si>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</si>
  <si>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</si>
  <si>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</si>
  <si>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</si>
  <si>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</si>
  <si>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</si>
  <si>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</si>
  <si>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</si>
  <si>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</si>
  <si>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</si>
  <si>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</si>
  <si>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</si>
  <si>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</si>
  <si>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</si>
  <si>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</si>
  <si>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</si>
  <si>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</si>
  <si>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</si>
  <si>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</si>
  <si>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</si>
  <si>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</si>
  <si>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</si>
  <si>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</si>
  <si>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</si>
  <si>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</si>
  <si>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</si>
  <si>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</si>
  <si>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</si>
  <si>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</si>
  <si>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</si>
  <si>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</si>
  <si>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</si>
  <si>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</si>
  <si>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</si>
  <si>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</si>
  <si>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</si>
  <si>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</si>
  <si>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</si>
  <si>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</si>
  <si>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</si>
  <si>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</si>
  <si>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</si>
  <si>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</si>
  <si>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</si>
  <si>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</si>
  <si>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</si>
  <si>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</si>
  <si>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</si>
  <si>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</si>
  <si>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</si>
  <si>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</si>
  <si>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</si>
  <si>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</si>
  <si>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</si>
  <si>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</si>
  <si>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</si>
  <si>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</si>
  <si>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</si>
  <si>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</si>
  <si>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</si>
  <si>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</si>
  <si>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</si>
  <si>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</si>
  <si>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</si>
  <si>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</si>
  <si>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</si>
  <si>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</si>
  <si>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</si>
  <si>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</si>
  <si>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</si>
  <si>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</si>
  <si>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</si>
  <si>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</si>
  <si>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</si>
  <si>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</si>
  <si>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</si>
  <si>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</si>
  <si>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352063</t>
  </si>
  <si>
    <t>46</t>
  </si>
  <si>
    <t>02</t>
  </si>
  <si>
    <t>0</t>
  </si>
  <si>
    <t>000</t>
  </si>
  <si>
    <t>山口県　防府市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</si>
  <si>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</si>
  <si>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</si>
  <si>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</si>
  <si>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</si>
  <si>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</si>
  <si>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</si>
  <si>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</si>
  <si>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</si>
  <si>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</si>
  <si>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</si>
  <si>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有形固定資産減価償却率は、平成30年度から実施した施設整備工事により、数値は改善している。
　管路経年化率は、管内の定期的なクリーニング工事の実施により安定給水できているものの、管路の老朽化が進み、管路の更新が実施されていないことから類似団体の平均値を大きく上回っている。</t>
    <rPh sb="22" eb="24">
      <t>ジッシ</t>
    </rPh>
    <rPh sb="26" eb="28">
      <t>シセツ</t>
    </rPh>
    <rPh sb="28" eb="30">
      <t>セイビ</t>
    </rPh>
    <rPh sb="36" eb="38">
      <t>スウチ</t>
    </rPh>
    <rPh sb="39" eb="41">
      <t>カイゼン</t>
    </rPh>
    <rPh sb="56" eb="58">
      <t>カンナイ</t>
    </rPh>
    <rPh sb="59" eb="62">
      <t>テイキテキ</t>
    </rPh>
    <rPh sb="69" eb="71">
      <t>コウジ</t>
    </rPh>
    <rPh sb="72" eb="74">
      <t>ジッシ</t>
    </rPh>
    <rPh sb="77" eb="81">
      <t>アンテイキュウスイ</t>
    </rPh>
    <rPh sb="90" eb="92">
      <t>カンロ</t>
    </rPh>
    <rPh sb="93" eb="96">
      <t>ロウキュウカ</t>
    </rPh>
    <rPh sb="97" eb="98">
      <t>スス</t>
    </rPh>
    <rPh sb="100" eb="102">
      <t>カンロ</t>
    </rPh>
    <rPh sb="103" eb="105">
      <t>コウシン</t>
    </rPh>
    <rPh sb="106" eb="108">
      <t>ジッシ</t>
    </rPh>
    <rPh sb="118" eb="122">
      <t>ルイジダンタイ</t>
    </rPh>
    <rPh sb="123" eb="126">
      <t>ヘイキンチ</t>
    </rPh>
    <rPh sb="127" eb="128">
      <t>オオ</t>
    </rPh>
    <rPh sb="130" eb="132">
      <t>ウワマワ</t>
    </rPh>
    <phoneticPr fontId="5"/>
  </si>
  <si>
    <t>　当市の工業用水道事業は、昭和39年から工事に着手し、取水井5井の築造及び配水管4,103ｍの埋設、運転管理室の建設により供給を開始し、その後は、電気設備等の全面改良、非常用発電設備、取水地点の追加工事等を施工した。また、管路内のクリーニング工事を定期的に実施し、安定した給水を確保している。
　現状において、経営の健全性・効率性については、各指標が示しているとおり、良好な状態にある。一方で施設全般に老朽化が進んでいることも指標から読み取ることができる。
　今後、需要予測及び収支見通しに基づき、適正な投資水準により施設の計画的な改築・更新を行っていくことが必要である。</t>
    <rPh sb="1" eb="3">
      <t>トウシ</t>
    </rPh>
    <rPh sb="4" eb="7">
      <t>コウギョウヨウ</t>
    </rPh>
    <rPh sb="7" eb="11">
      <t>スイドウジギョウ</t>
    </rPh>
    <rPh sb="101" eb="102">
      <t>ナド</t>
    </rPh>
    <rPh sb="103" eb="105">
      <t>セコウ</t>
    </rPh>
    <rPh sb="111" eb="114">
      <t>カンロナイ</t>
    </rPh>
    <rPh sb="121" eb="123">
      <t>コウジ</t>
    </rPh>
    <rPh sb="139" eb="141">
      <t>カクホ</t>
    </rPh>
    <rPh sb="193" eb="195">
      <t>イッポウ</t>
    </rPh>
    <rPh sb="196" eb="198">
      <t>シセツ</t>
    </rPh>
    <rPh sb="198" eb="200">
      <t>ゼンパン</t>
    </rPh>
    <rPh sb="205" eb="206">
      <t>スス</t>
    </rPh>
    <rPh sb="213" eb="215">
      <t>シヒョウ</t>
    </rPh>
    <rPh sb="217" eb="218">
      <t>ヨ</t>
    </rPh>
    <rPh sb="219" eb="220">
      <t>ト</t>
    </rPh>
    <rPh sb="230" eb="232">
      <t>コンゴ</t>
    </rPh>
    <rPh sb="245" eb="246">
      <t>モト</t>
    </rPh>
    <phoneticPr fontId="5"/>
  </si>
  <si>
    <t xml:space="preserve"> 経常収支比率は100％を超え、黒字を維持しており、累積欠損金は発生しておらず、類似団体との比較では健全な経営と言える。
　流動比率は、類似団体の平均値を大きく上回り、短期的な債務に対する支払能力が確保できていることを示している。令和元年度は施設整備工事の未払金の増加等により数値が悪化しているが、一過性のものである。また、企業債残高対給水収益比率は、平成16年度に繰上償還して以降、新たな企業債を借り入れていないため、0％で推移している。
　料金回収率は100％以上かつ類似団体の平均値を超え、給水に係る必要な費用を給水収益で賄えており、給水原価は、一事業所との契約で投資効率がよいことから類似団体の平均値と比較して低い水準にある。
　施設利用率について、令和3年度から契約事業所への配水量が大きく減少したことから、類似団体の平均値を下回っている。
　平成17年度に契約事業所からの減量要望を受け、平成19年度以降は施設能力20,000m3に対して責任水量15,000m3となっており契約率は75％で推移している。</t>
    <rPh sb="13" eb="14">
      <t>コ</t>
    </rPh>
    <rPh sb="16" eb="18">
      <t>クロジ</t>
    </rPh>
    <rPh sb="19" eb="21">
      <t>イジ</t>
    </rPh>
    <rPh sb="40" eb="44">
      <t>ルイジダンタイ</t>
    </rPh>
    <rPh sb="46" eb="48">
      <t>ヒカク</t>
    </rPh>
    <rPh sb="50" eb="52">
      <t>ケンゼン</t>
    </rPh>
    <rPh sb="53" eb="55">
      <t>ケイエイ</t>
    </rPh>
    <rPh sb="56" eb="57">
      <t>イ</t>
    </rPh>
    <rPh sb="122" eb="124">
      <t>セイビ</t>
    </rPh>
    <rPh sb="124" eb="126">
      <t>コウジ</t>
    </rPh>
    <rPh sb="133" eb="134">
      <t>ナド</t>
    </rPh>
    <rPh sb="137" eb="139">
      <t>スウチ</t>
    </rPh>
    <rPh sb="140" eb="142">
      <t>アッカ</t>
    </rPh>
    <rPh sb="148" eb="151">
      <t>イッカセイ</t>
    </rPh>
    <rPh sb="161" eb="164">
      <t>キギョウサイ</t>
    </rPh>
    <rPh sb="164" eb="166">
      <t>ザンダカ</t>
    </rPh>
    <rPh sb="166" eb="167">
      <t>タイ</t>
    </rPh>
    <rPh sb="167" eb="173">
      <t>キュウスイシュウエキヒリツ</t>
    </rPh>
    <rPh sb="212" eb="214">
      <t>スイイ</t>
    </rPh>
    <rPh sb="252" eb="254">
      <t>ヒツヨウ</t>
    </rPh>
    <rPh sb="275" eb="276">
      <t>イチ</t>
    </rPh>
    <rPh sb="300" eb="303">
      <t>ヘイキンチ</t>
    </rPh>
    <rPh sb="329" eb="331">
      <t>レイワ</t>
    </rPh>
    <rPh sb="332" eb="334">
      <t>ネンド</t>
    </rPh>
    <rPh sb="343" eb="346">
      <t>ハイスイリョウ</t>
    </rPh>
    <rPh sb="347" eb="348">
      <t>オオ</t>
    </rPh>
    <rPh sb="350" eb="352">
      <t>ゲンショウ</t>
    </rPh>
    <rPh sb="359" eb="363">
      <t>ルイジダンタイ</t>
    </rPh>
    <rPh sb="364" eb="367">
      <t>ヘイキンチ</t>
    </rPh>
    <rPh sb="368" eb="370">
      <t>シタマワ</t>
    </rPh>
    <rPh sb="396" eb="397">
      <t>ウ</t>
    </rPh>
    <rPh sb="399" eb="401">
      <t>ヘイセイ</t>
    </rPh>
    <rPh sb="403" eb="405">
      <t>ネンド</t>
    </rPh>
    <rPh sb="405" eb="407">
      <t>イコウ</t>
    </rPh>
    <rPh sb="425" eb="427">
      <t>セキニン</t>
    </rPh>
    <rPh sb="427" eb="429">
      <t>スイリョウ</t>
    </rPh>
    <rPh sb="443" eb="446">
      <t>ケイヤクリツ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</si>
</sst>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68.58</c:v>
                </c:pt>
                <c:pt idx="1">
                  <c:v>67.3</c:v>
                </c:pt>
                <c:pt idx="2">
                  <c:v>50.29</c:v>
                </c:pt>
                <c:pt idx="3">
                  <c:v>51.3</c:v>
                </c:pt>
                <c:pt idx="4">
                  <c:v>54.05</c:v>
                </c:pt>
              </c:numCache>
            </c:numRef>
          </c:val>
          <c:extLst>
            <c:ext xmlns:c16="http://schemas.microsoft.com/office/drawing/2014/chart" uri="{C3380CC4-5D6E-409C-BE32-E72D297353CC}">
              <c16:uniqueId val="{00000000-3CB5-4F5A-9121-D8EB59E7DF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3CB5-4F5A-9121-D8EB59E7DF4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7-4B9F-8F6B-28EBBF6456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2347-4B9F-8F6B-28EBBF6456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124.98</c:v>
                </c:pt>
                <c:pt idx="1">
                  <c:v>114.64</c:v>
                </c:pt>
                <c:pt idx="2">
                  <c:v>132.41999999999999</c:v>
                </c:pt>
                <c:pt idx="3">
                  <c:v>127.96</c:v>
                </c:pt>
                <c:pt idx="4">
                  <c:v>128.6</c:v>
                </c:pt>
              </c:numCache>
            </c:numRef>
          </c:val>
          <c:extLst>
            <c:ext xmlns:c16="http://schemas.microsoft.com/office/drawing/2014/chart" uri="{C3380CC4-5D6E-409C-BE32-E72D297353CC}">
              <c16:uniqueId val="{00000000-88C1-4080-A0AD-73AFC8F4AA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88C1-4080-A0AD-73AFC8F4AA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96.38</c:v>
                </c:pt>
                <c:pt idx="1">
                  <c:v>96.38</c:v>
                </c:pt>
                <c:pt idx="2">
                  <c:v>93.21</c:v>
                </c:pt>
                <c:pt idx="3">
                  <c:v>93.21</c:v>
                </c:pt>
                <c:pt idx="4">
                  <c:v>93.21</c:v>
                </c:pt>
              </c:numCache>
            </c:numRef>
          </c:val>
          <c:extLst>
            <c:ext xmlns:c16="http://schemas.microsoft.com/office/drawing/2014/chart" uri="{C3380CC4-5D6E-409C-BE32-E72D297353CC}">
              <c16:uniqueId val="{00000000-E8D1-4B28-9D8A-D0D7E2A7B01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E8D1-4B28-9D8A-D0D7E2A7B01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47-4D86-A004-A31879A319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6147-4D86-A004-A31879A319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2565.87</c:v>
                </c:pt>
                <c:pt idx="1">
                  <c:v>1052.3</c:v>
                </c:pt>
                <c:pt idx="2">
                  <c:v>3457.23</c:v>
                </c:pt>
                <c:pt idx="3">
                  <c:v>2107.16</c:v>
                </c:pt>
                <c:pt idx="4">
                  <c:v>2600.7199999999998</c:v>
                </c:pt>
              </c:numCache>
            </c:numRef>
          </c:val>
          <c:extLst>
            <c:ext xmlns:c16="http://schemas.microsoft.com/office/drawing/2014/chart" uri="{C3380CC4-5D6E-409C-BE32-E72D297353CC}">
              <c16:uniqueId val="{00000000-D04A-495E-A00A-A1BE6074D9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D04A-495E-A00A-A1BE6074D9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29-4D0E-AADD-14EDBD66C6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0229-4D0E-AADD-14EDBD66C6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124.54</c:v>
                </c:pt>
                <c:pt idx="1">
                  <c:v>113.52</c:v>
                </c:pt>
                <c:pt idx="2">
                  <c:v>131.76</c:v>
                </c:pt>
                <c:pt idx="3">
                  <c:v>125.92</c:v>
                </c:pt>
                <c:pt idx="4">
                  <c:v>117.19</c:v>
                </c:pt>
              </c:numCache>
            </c:numRef>
          </c:val>
          <c:extLst>
            <c:ext xmlns:c16="http://schemas.microsoft.com/office/drawing/2014/chart" uri="{C3380CC4-5D6E-409C-BE32-E72D297353CC}">
              <c16:uniqueId val="{00000000-1275-487D-81AB-2629E156FF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1275-487D-81AB-2629E156FF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20.56</c:v>
                </c:pt>
                <c:pt idx="1">
                  <c:v>22.55</c:v>
                </c:pt>
                <c:pt idx="2">
                  <c:v>19.43</c:v>
                </c:pt>
                <c:pt idx="3">
                  <c:v>20.329999999999998</c:v>
                </c:pt>
                <c:pt idx="4">
                  <c:v>21.84</c:v>
                </c:pt>
              </c:numCache>
            </c:numRef>
          </c:val>
          <c:extLst>
            <c:ext xmlns:c16="http://schemas.microsoft.com/office/drawing/2014/chart" uri="{C3380CC4-5D6E-409C-BE32-E72D297353CC}">
              <c16:uniqueId val="{00000000-B51C-4F33-BB21-57502F12A0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B51C-4F33-BB21-57502F12A0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71.56</c:v>
                </c:pt>
                <c:pt idx="1">
                  <c:v>70.66</c:v>
                </c:pt>
                <c:pt idx="2">
                  <c:v>61.75</c:v>
                </c:pt>
                <c:pt idx="3">
                  <c:v>32.409999999999997</c:v>
                </c:pt>
                <c:pt idx="4">
                  <c:v>32.119999999999997</c:v>
                </c:pt>
              </c:numCache>
            </c:numRef>
          </c:val>
          <c:extLst>
            <c:ext xmlns:c16="http://schemas.microsoft.com/office/drawing/2014/chart" uri="{C3380CC4-5D6E-409C-BE32-E72D297353CC}">
              <c16:uniqueId val="{00000000-12C5-4F10-9BEC-A9B1203A86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12C5-4F10-9BEC-A9B1203A86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75</c:v>
                </c:pt>
                <c:pt idx="1">
                  <c:v>75</c:v>
                </c:pt>
                <c:pt idx="2">
                  <c:v>75</c:v>
                </c:pt>
                <c:pt idx="3">
                  <c:v>75</c:v>
                </c:pt>
                <c:pt idx="4">
                  <c:v>75</c:v>
                </c:pt>
              </c:numCache>
            </c:numRef>
          </c:val>
          <c:extLst>
            <c:ext xmlns:c16="http://schemas.microsoft.com/office/drawing/2014/chart" uri="{C3380CC4-5D6E-409C-BE32-E72D297353CC}">
              <c16:uniqueId val="{00000000-0FD2-48F3-97D3-A919073048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0FD2-48F3-97D3-A919073048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7" zoomScaleNormal="87" workbookViewId="0">
      <selection activeCell="UA44" sqref="UA4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山口県　防府市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20000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6423</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84.1</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15000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124.98</v>
      </c>
      <c r="Y32" s="121"/>
      <c r="Z32" s="121"/>
      <c r="AA32" s="121"/>
      <c r="AB32" s="121"/>
      <c r="AC32" s="121"/>
      <c r="AD32" s="121"/>
      <c r="AE32" s="121"/>
      <c r="AF32" s="121"/>
      <c r="AG32" s="121"/>
      <c r="AH32" s="121"/>
      <c r="AI32" s="121"/>
      <c r="AJ32" s="121"/>
      <c r="AK32" s="121"/>
      <c r="AL32" s="121"/>
      <c r="AM32" s="121"/>
      <c r="AN32" s="121"/>
      <c r="AO32" s="121"/>
      <c r="AP32" s="121"/>
      <c r="AQ32" s="122"/>
      <c r="AR32" s="120">
        <f>データ!U6</f>
        <v>114.64</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132.41999999999999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127.96</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128.6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2565.87</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1052.3</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3457.23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2107.16</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2600.7199999999998</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108.18</v>
      </c>
      <c r="Y33" s="121"/>
      <c r="Z33" s="121"/>
      <c r="AA33" s="121"/>
      <c r="AB33" s="121"/>
      <c r="AC33" s="121"/>
      <c r="AD33" s="121"/>
      <c r="AE33" s="121"/>
      <c r="AF33" s="121"/>
      <c r="AG33" s="121"/>
      <c r="AH33" s="121"/>
      <c r="AI33" s="121"/>
      <c r="AJ33" s="121"/>
      <c r="AK33" s="121"/>
      <c r="AL33" s="121"/>
      <c r="AM33" s="121"/>
      <c r="AN33" s="121"/>
      <c r="AO33" s="121"/>
      <c r="AP33" s="121"/>
      <c r="AQ33" s="122"/>
      <c r="AR33" s="120">
        <f>データ!Z6</f>
        <v>114.99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110.04</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110.28</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79.27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75.56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68.38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66.13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70.209999999999994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680.22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786.06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771.18</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815.18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808.62</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504.73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450.91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444.01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413.29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408.48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124.54</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113.52</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131.76</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125.92</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117.19</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20.56</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22.55</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19.43</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20.329999999999998</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21.84</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71.56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70.66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61.75</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32.409999999999997</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32.119999999999997</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75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75</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103.39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96.49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101.92</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98.05</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34.33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30.96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33.229999999999997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31.6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33.26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44.05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45.51</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44.67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41.71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47.02</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61.85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64.14</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63.89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64.7</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65.38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68.58</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67.3</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50.29</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51.3</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54.05</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96.38</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96.38</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93.21</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93.21</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93.21</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0</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0</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52.21</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54.51</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55.38</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56.07</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55.87</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32.03</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36.58</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40.880000000000003</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41.24</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39.020000000000003</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0.11</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0.36</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0.12</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0.31</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0.03</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【112.60】</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【29.72】</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【473.00】</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【233.74】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【106.87】</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【20.26】</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【53.19】</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【75.85】</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【61.17】</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【49.58】</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【0.21】</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LX9VQwRlDkY8Ugajy/baIKBLrKyq6d/mMfJvOUvXryso7G8SDpESj8n1HETk0DOszIqaGc2PkWp+jK1hXgN3TQ==" saltValue="03BWm+e+7YETy126XlrKMg=="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124.98</v>
      </c>
      <c r="U6" s="35">
        <f>U7</f>
        <v>114.64</v>
      </c>
      <c r="V6" s="35">
        <f>V7</f>
        <v>132.41999999999999</v>
      </c>
      <c r="W6" s="35">
        <f>W7</f>
        <v>127.96</v>
      </c>
      <c r="X6" s="35">
        <f t="shared" si="3"/>
        <v>128.6</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2565.87</v>
      </c>
      <c r="AQ6" s="35">
        <f>AQ7</f>
        <v>1052.3</v>
      </c>
      <c r="AR6" s="35">
        <f>AR7</f>
        <v>3457.23</v>
      </c>
      <c r="AS6" s="35">
        <f>AS7</f>
        <v>2107.16</v>
      </c>
      <c r="AT6" s="35">
        <f t="shared" si="3"/>
        <v>2600.7199999999998</v>
      </c>
      <c r="AU6" s="35">
        <f t="shared" si="3"/>
        <v>680.22</v>
      </c>
      <c r="AV6" s="35">
        <f t="shared" si="3"/>
        <v>786.06</v>
      </c>
      <c r="AW6" s="35">
        <f t="shared" si="3"/>
        <v>771.18</v>
      </c>
      <c r="AX6" s="35">
        <f t="shared" si="3"/>
        <v>815.18</v>
      </c>
      <c r="AY6" s="35">
        <f t="shared" si="3"/>
        <v>808.62</v>
      </c>
      <c r="AZ6" s="33" t="str">
        <f>IF(AZ7="-","【-】","【"&amp;SUBSTITUTE(TEXT(AZ7,"#,##0.00"),"-","△")&amp;"】")</f>
        <v>【473.00】</v>
      </c>
      <c r="BA6" s="35">
        <f t="shared" si="3"/>
        <v>0</v>
      </c>
      <c r="BB6" s="35">
        <f>BB7</f>
        <v>0</v>
      </c>
      <c r="BC6" s="35">
        <f>BC7</f>
        <v>0</v>
      </c>
      <c r="BD6" s="35">
        <f>BD7</f>
        <v>0</v>
      </c>
      <c r="BE6" s="35">
        <f t="shared" si="3"/>
        <v>0</v>
      </c>
      <c r="BF6" s="35">
        <f t="shared" si="3"/>
        <v>504.73</v>
      </c>
      <c r="BG6" s="35">
        <f t="shared" si="3"/>
        <v>450.91</v>
      </c>
      <c r="BH6" s="35">
        <f t="shared" si="3"/>
        <v>444.01</v>
      </c>
      <c r="BI6" s="35">
        <f t="shared" si="3"/>
        <v>413.29</v>
      </c>
      <c r="BJ6" s="35">
        <f t="shared" si="3"/>
        <v>408.48</v>
      </c>
      <c r="BK6" s="33" t="str">
        <f>IF(BK7="-","【-】","【"&amp;SUBSTITUTE(TEXT(BK7,"#,##0.00"),"-","△")&amp;"】")</f>
        <v>【233.74】</v>
      </c>
      <c r="BL6" s="35">
        <f t="shared" si="3"/>
        <v>124.54</v>
      </c>
      <c r="BM6" s="35">
        <f>BM7</f>
        <v>113.52</v>
      </c>
      <c r="BN6" s="35">
        <f>BN7</f>
        <v>131.76</v>
      </c>
      <c r="BO6" s="35">
        <f>BO7</f>
        <v>125.92</v>
      </c>
      <c r="BP6" s="35">
        <f t="shared" si="3"/>
        <v>117.19</v>
      </c>
      <c r="BQ6" s="35">
        <f t="shared" si="3"/>
        <v>92.2</v>
      </c>
      <c r="BR6" s="35">
        <f t="shared" si="3"/>
        <v>103.39</v>
      </c>
      <c r="BS6" s="35">
        <f t="shared" si="3"/>
        <v>96.49</v>
      </c>
      <c r="BT6" s="35">
        <f t="shared" si="3"/>
        <v>101.92</v>
      </c>
      <c r="BU6" s="35">
        <f t="shared" si="3"/>
        <v>98.05</v>
      </c>
      <c r="BV6" s="33" t="str">
        <f>IF(BV7="-","【-】","【"&amp;SUBSTITUTE(TEXT(BV7,"#,##0.00"),"-","△")&amp;"】")</f>
        <v>【106.87】</v>
      </c>
      <c r="BW6" s="35">
        <f t="shared" si="3"/>
        <v>20.56</v>
      </c>
      <c r="BX6" s="35">
        <f>BX7</f>
        <v>22.55</v>
      </c>
      <c r="BY6" s="35">
        <f>BY7</f>
        <v>19.43</v>
      </c>
      <c r="BZ6" s="35">
        <f>BZ7</f>
        <v>20.329999999999998</v>
      </c>
      <c r="CA6" s="35">
        <f t="shared" si="3"/>
        <v>21.84</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71.56</v>
      </c>
      <c r="CI6" s="35">
        <f>CI7</f>
        <v>70.66</v>
      </c>
      <c r="CJ6" s="35">
        <f>CJ7</f>
        <v>61.75</v>
      </c>
      <c r="CK6" s="35">
        <f>CK7</f>
        <v>32.409999999999997</v>
      </c>
      <c r="CL6" s="35">
        <f t="shared" si="5"/>
        <v>32.119999999999997</v>
      </c>
      <c r="CM6" s="35">
        <f t="shared" si="5"/>
        <v>44.05</v>
      </c>
      <c r="CN6" s="35">
        <f t="shared" si="5"/>
        <v>45.51</v>
      </c>
      <c r="CO6" s="35">
        <f t="shared" si="5"/>
        <v>44.67</v>
      </c>
      <c r="CP6" s="35">
        <f t="shared" si="5"/>
        <v>41.71</v>
      </c>
      <c r="CQ6" s="35">
        <f t="shared" si="5"/>
        <v>47.02</v>
      </c>
      <c r="CR6" s="33" t="str">
        <f>IF(CR7="-","【-】","【"&amp;SUBSTITUTE(TEXT(CR7,"#,##0.00"),"-","△")&amp;"】")</f>
        <v>【53.19】</v>
      </c>
      <c r="CS6" s="35">
        <f t="shared" ref="CS6:DB6" si="6">CS7</f>
        <v>75</v>
      </c>
      <c r="CT6" s="35">
        <f>CT7</f>
        <v>75</v>
      </c>
      <c r="CU6" s="35">
        <f>CU7</f>
        <v>75</v>
      </c>
      <c r="CV6" s="35">
        <f>CV7</f>
        <v>75</v>
      </c>
      <c r="CW6" s="35">
        <f t="shared" si="6"/>
        <v>75</v>
      </c>
      <c r="CX6" s="35">
        <f t="shared" si="6"/>
        <v>61.85</v>
      </c>
      <c r="CY6" s="35">
        <f t="shared" si="6"/>
        <v>64.14</v>
      </c>
      <c r="CZ6" s="35">
        <f t="shared" si="6"/>
        <v>63.89</v>
      </c>
      <c r="DA6" s="35">
        <f t="shared" si="6"/>
        <v>64.7</v>
      </c>
      <c r="DB6" s="35">
        <f t="shared" si="6"/>
        <v>65.38</v>
      </c>
      <c r="DC6" s="33" t="str">
        <f>IF(DC7="-","【-】","【"&amp;SUBSTITUTE(TEXT(DC7,"#,##0.00"),"-","△")&amp;"】")</f>
        <v>【75.85】</v>
      </c>
      <c r="DD6" s="35">
        <f t="shared" ref="DD6:DM6" si="7">DD7</f>
        <v>68.58</v>
      </c>
      <c r="DE6" s="35">
        <f>DE7</f>
        <v>67.3</v>
      </c>
      <c r="DF6" s="35">
        <f>DF7</f>
        <v>50.29</v>
      </c>
      <c r="DG6" s="35">
        <f>DG7</f>
        <v>51.3</v>
      </c>
      <c r="DH6" s="35">
        <f t="shared" si="7"/>
        <v>54.05</v>
      </c>
      <c r="DI6" s="35">
        <f t="shared" si="7"/>
        <v>52.21</v>
      </c>
      <c r="DJ6" s="35">
        <f t="shared" si="7"/>
        <v>54.51</v>
      </c>
      <c r="DK6" s="35">
        <f t="shared" si="7"/>
        <v>55.38</v>
      </c>
      <c r="DL6" s="35">
        <f t="shared" si="7"/>
        <v>56.07</v>
      </c>
      <c r="DM6" s="35">
        <f t="shared" si="7"/>
        <v>55.87</v>
      </c>
      <c r="DN6" s="33" t="str">
        <f>IF(DN7="-","【-】","【"&amp;SUBSTITUTE(TEXT(DN7,"#,##0.00"),"-","△")&amp;"】")</f>
        <v>【61.17】</v>
      </c>
      <c r="DO6" s="35">
        <f t="shared" ref="DO6:DX6" si="8">DO7</f>
        <v>96.38</v>
      </c>
      <c r="DP6" s="35">
        <f>DP7</f>
        <v>96.38</v>
      </c>
      <c r="DQ6" s="35">
        <f>DQ7</f>
        <v>93.21</v>
      </c>
      <c r="DR6" s="35">
        <f>DR7</f>
        <v>93.21</v>
      </c>
      <c r="DS6" s="35">
        <f t="shared" si="8"/>
        <v>93.21</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20000</v>
      </c>
      <c r="L7" s="37" t="s">
        <v>96</v>
      </c>
      <c r="M7" s="38">
        <v>1</v>
      </c>
      <c r="N7" s="38">
        <v>6423</v>
      </c>
      <c r="O7" s="39" t="s">
        <v>97</v>
      </c>
      <c r="P7" s="39">
        <v>84.1</v>
      </c>
      <c r="Q7" s="38">
        <v>1</v>
      </c>
      <c r="R7" s="38">
        <v>15000</v>
      </c>
      <c r="S7" s="37" t="s">
        <v>98</v>
      </c>
      <c r="T7" s="40">
        <v>124.98</v>
      </c>
      <c r="U7" s="40">
        <v>114.64</v>
      </c>
      <c r="V7" s="40">
        <v>132.41999999999999</v>
      </c>
      <c r="W7" s="40">
        <v>127.96</v>
      </c>
      <c r="X7" s="40">
        <v>128.6</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2565.87</v>
      </c>
      <c r="AQ7" s="40">
        <v>1052.3</v>
      </c>
      <c r="AR7" s="40">
        <v>3457.23</v>
      </c>
      <c r="AS7" s="40">
        <v>2107.16</v>
      </c>
      <c r="AT7" s="40">
        <v>2600.7199999999998</v>
      </c>
      <c r="AU7" s="40">
        <v>680.22</v>
      </c>
      <c r="AV7" s="40">
        <v>786.06</v>
      </c>
      <c r="AW7" s="40">
        <v>771.18</v>
      </c>
      <c r="AX7" s="40">
        <v>815.18</v>
      </c>
      <c r="AY7" s="40">
        <v>808.62</v>
      </c>
      <c r="AZ7" s="40">
        <v>473</v>
      </c>
      <c r="BA7" s="40">
        <v>0</v>
      </c>
      <c r="BB7" s="40">
        <v>0</v>
      </c>
      <c r="BC7" s="40">
        <v>0</v>
      </c>
      <c r="BD7" s="40">
        <v>0</v>
      </c>
      <c r="BE7" s="40">
        <v>0</v>
      </c>
      <c r="BF7" s="40">
        <v>504.73</v>
      </c>
      <c r="BG7" s="40">
        <v>450.91</v>
      </c>
      <c r="BH7" s="40">
        <v>444.01</v>
      </c>
      <c r="BI7" s="40">
        <v>413.29</v>
      </c>
      <c r="BJ7" s="40">
        <v>408.48</v>
      </c>
      <c r="BK7" s="40">
        <v>233.74</v>
      </c>
      <c r="BL7" s="40">
        <v>124.54</v>
      </c>
      <c r="BM7" s="40">
        <v>113.52</v>
      </c>
      <c r="BN7" s="40">
        <v>131.76</v>
      </c>
      <c r="BO7" s="40">
        <v>125.92</v>
      </c>
      <c r="BP7" s="40">
        <v>117.19</v>
      </c>
      <c r="BQ7" s="40">
        <v>92.2</v>
      </c>
      <c r="BR7" s="40">
        <v>103.39</v>
      </c>
      <c r="BS7" s="40">
        <v>96.49</v>
      </c>
      <c r="BT7" s="40">
        <v>101.92</v>
      </c>
      <c r="BU7" s="40">
        <v>98.05</v>
      </c>
      <c r="BV7" s="40">
        <v>106.87</v>
      </c>
      <c r="BW7" s="40">
        <v>20.56</v>
      </c>
      <c r="BX7" s="40">
        <v>22.55</v>
      </c>
      <c r="BY7" s="40">
        <v>19.43</v>
      </c>
      <c r="BZ7" s="40">
        <v>20.329999999999998</v>
      </c>
      <c r="CA7" s="40">
        <v>21.84</v>
      </c>
      <c r="CB7" s="40">
        <v>34.33</v>
      </c>
      <c r="CC7" s="40">
        <v>30.96</v>
      </c>
      <c r="CD7" s="40">
        <v>33.229999999999997</v>
      </c>
      <c r="CE7" s="40">
        <v>31.6</v>
      </c>
      <c r="CF7" s="40">
        <v>33.26</v>
      </c>
      <c r="CG7" s="40">
        <v>20.260000000000002</v>
      </c>
      <c r="CH7" s="40">
        <v>71.56</v>
      </c>
      <c r="CI7" s="40">
        <v>70.66</v>
      </c>
      <c r="CJ7" s="40">
        <v>61.75</v>
      </c>
      <c r="CK7" s="40">
        <v>32.409999999999997</v>
      </c>
      <c r="CL7" s="40">
        <v>32.119999999999997</v>
      </c>
      <c r="CM7" s="40">
        <v>44.05</v>
      </c>
      <c r="CN7" s="40">
        <v>45.51</v>
      </c>
      <c r="CO7" s="40">
        <v>44.67</v>
      </c>
      <c r="CP7" s="40">
        <v>41.71</v>
      </c>
      <c r="CQ7" s="40">
        <v>47.02</v>
      </c>
      <c r="CR7" s="40">
        <v>53.19</v>
      </c>
      <c r="CS7" s="40">
        <v>75</v>
      </c>
      <c r="CT7" s="40">
        <v>75</v>
      </c>
      <c r="CU7" s="40">
        <v>75</v>
      </c>
      <c r="CV7" s="40">
        <v>75</v>
      </c>
      <c r="CW7" s="40">
        <v>75</v>
      </c>
      <c r="CX7" s="40">
        <v>61.85</v>
      </c>
      <c r="CY7" s="40">
        <v>64.14</v>
      </c>
      <c r="CZ7" s="40">
        <v>63.89</v>
      </c>
      <c r="DA7" s="40">
        <v>64.7</v>
      </c>
      <c r="DB7" s="40">
        <v>65.38</v>
      </c>
      <c r="DC7" s="40">
        <v>75.849999999999994</v>
      </c>
      <c r="DD7" s="40">
        <v>68.58</v>
      </c>
      <c r="DE7" s="40">
        <v>67.3</v>
      </c>
      <c r="DF7" s="40">
        <v>50.29</v>
      </c>
      <c r="DG7" s="40">
        <v>51.3</v>
      </c>
      <c r="DH7" s="40">
        <v>54.05</v>
      </c>
      <c r="DI7" s="40">
        <v>52.21</v>
      </c>
      <c r="DJ7" s="40">
        <v>54.51</v>
      </c>
      <c r="DK7" s="40">
        <v>55.38</v>
      </c>
      <c r="DL7" s="40">
        <v>56.07</v>
      </c>
      <c r="DM7" s="40">
        <v>55.87</v>
      </c>
      <c r="DN7" s="40">
        <v>61.17</v>
      </c>
      <c r="DO7" s="40">
        <v>96.38</v>
      </c>
      <c r="DP7" s="40">
        <v>96.38</v>
      </c>
      <c r="DQ7" s="40">
        <v>93.21</v>
      </c>
      <c r="DR7" s="40">
        <v>93.21</v>
      </c>
      <c r="DS7" s="40">
        <v>93.21</v>
      </c>
      <c r="DT7" s="40">
        <v>32.03</v>
      </c>
      <c r="DU7" s="40">
        <v>36.58</v>
      </c>
      <c r="DV7" s="40">
        <v>40.880000000000003</v>
      </c>
      <c r="DW7" s="40">
        <v>41.24</v>
      </c>
      <c r="DX7" s="40">
        <v>39.020000000000003</v>
      </c>
      <c r="DY7" s="40">
        <v>49.58</v>
      </c>
      <c r="DZ7" s="40">
        <v>0</v>
      </c>
      <c r="EA7" s="40">
        <v>0</v>
      </c>
      <c r="EB7" s="40">
        <v>0</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124.98</v>
      </c>
      <c r="V11" s="48">
        <f>IF(U6="-",NA(),U6)</f>
        <v>114.64</v>
      </c>
      <c r="W11" s="48">
        <f>IF(V6="-",NA(),V6)</f>
        <v>132.41999999999999</v>
      </c>
      <c r="X11" s="48">
        <f>IF(W6="-",NA(),W6)</f>
        <v>127.96</v>
      </c>
      <c r="Y11" s="48">
        <f>IF(X6="-",NA(),X6)</f>
        <v>128.6</v>
      </c>
      <c r="AE11" s="47" t="s">
        <v>23</v>
      </c>
      <c r="AF11" s="48">
        <f>IF(AE6="-",NA(),AE6)</f>
        <v>0</v>
      </c>
      <c r="AG11" s="48">
        <f>IF(AF6="-",NA(),AF6)</f>
        <v>0</v>
      </c>
      <c r="AH11" s="48">
        <f>IF(AG6="-",NA(),AG6)</f>
        <v>0</v>
      </c>
      <c r="AI11" s="48">
        <f>IF(AH6="-",NA(),AH6)</f>
        <v>0</v>
      </c>
      <c r="AJ11" s="48">
        <f>IF(AI6="-",NA(),AI6)</f>
        <v>0</v>
      </c>
      <c r="AP11" s="47" t="s">
        <v>23</v>
      </c>
      <c r="AQ11" s="48">
        <f>IF(AP6="-",NA(),AP6)</f>
        <v>2565.87</v>
      </c>
      <c r="AR11" s="48">
        <f>IF(AQ6="-",NA(),AQ6)</f>
        <v>1052.3</v>
      </c>
      <c r="AS11" s="48">
        <f>IF(AR6="-",NA(),AR6)</f>
        <v>3457.23</v>
      </c>
      <c r="AT11" s="48">
        <f>IF(AS6="-",NA(),AS6)</f>
        <v>2107.16</v>
      </c>
      <c r="AU11" s="48">
        <f>IF(AT6="-",NA(),AT6)</f>
        <v>2600.7199999999998</v>
      </c>
      <c r="BA11" s="47" t="s">
        <v>23</v>
      </c>
      <c r="BB11" s="48">
        <f>IF(BA6="-",NA(),BA6)</f>
        <v>0</v>
      </c>
      <c r="BC11" s="48">
        <f>IF(BB6="-",NA(),BB6)</f>
        <v>0</v>
      </c>
      <c r="BD11" s="48">
        <f>IF(BC6="-",NA(),BC6)</f>
        <v>0</v>
      </c>
      <c r="BE11" s="48">
        <f>IF(BD6="-",NA(),BD6)</f>
        <v>0</v>
      </c>
      <c r="BF11" s="48">
        <f>IF(BE6="-",NA(),BE6)</f>
        <v>0</v>
      </c>
      <c r="BL11" s="47" t="s">
        <v>23</v>
      </c>
      <c r="BM11" s="48">
        <f>IF(BL6="-",NA(),BL6)</f>
        <v>124.54</v>
      </c>
      <c r="BN11" s="48">
        <f>IF(BM6="-",NA(),BM6)</f>
        <v>113.52</v>
      </c>
      <c r="BO11" s="48">
        <f>IF(BN6="-",NA(),BN6)</f>
        <v>131.76</v>
      </c>
      <c r="BP11" s="48">
        <f>IF(BO6="-",NA(),BO6)</f>
        <v>125.92</v>
      </c>
      <c r="BQ11" s="48">
        <f>IF(BP6="-",NA(),BP6)</f>
        <v>117.19</v>
      </c>
      <c r="BW11" s="47" t="s">
        <v>23</v>
      </c>
      <c r="BX11" s="48">
        <f>IF(BW6="-",NA(),BW6)</f>
        <v>20.56</v>
      </c>
      <c r="BY11" s="48">
        <f>IF(BX6="-",NA(),BX6)</f>
        <v>22.55</v>
      </c>
      <c r="BZ11" s="48">
        <f>IF(BY6="-",NA(),BY6)</f>
        <v>19.43</v>
      </c>
      <c r="CA11" s="48">
        <f>IF(BZ6="-",NA(),BZ6)</f>
        <v>20.329999999999998</v>
      </c>
      <c r="CB11" s="48">
        <f>IF(CA6="-",NA(),CA6)</f>
        <v>21.84</v>
      </c>
      <c r="CH11" s="47" t="s">
        <v>23</v>
      </c>
      <c r="CI11" s="48">
        <f>IF(CH6="-",NA(),CH6)</f>
        <v>71.56</v>
      </c>
      <c r="CJ11" s="48">
        <f>IF(CI6="-",NA(),CI6)</f>
        <v>70.66</v>
      </c>
      <c r="CK11" s="48">
        <f>IF(CJ6="-",NA(),CJ6)</f>
        <v>61.75</v>
      </c>
      <c r="CL11" s="48">
        <f>IF(CK6="-",NA(),CK6)</f>
        <v>32.409999999999997</v>
      </c>
      <c r="CM11" s="48">
        <f>IF(CL6="-",NA(),CL6)</f>
        <v>32.119999999999997</v>
      </c>
      <c r="CS11" s="47" t="s">
        <v>23</v>
      </c>
      <c r="CT11" s="48">
        <f>IF(CS6="-",NA(),CS6)</f>
        <v>75</v>
      </c>
      <c r="CU11" s="48">
        <f>IF(CT6="-",NA(),CT6)</f>
        <v>75</v>
      </c>
      <c r="CV11" s="48">
        <f>IF(CU6="-",NA(),CU6)</f>
        <v>75</v>
      </c>
      <c r="CW11" s="48">
        <f>IF(CV6="-",NA(),CV6)</f>
        <v>75</v>
      </c>
      <c r="CX11" s="48">
        <f>IF(CW6="-",NA(),CW6)</f>
        <v>75</v>
      </c>
      <c r="DD11" s="47" t="s">
        <v>23</v>
      </c>
      <c r="DE11" s="48">
        <f>IF(DD6="-",NA(),DD6)</f>
        <v>68.58</v>
      </c>
      <c r="DF11" s="48">
        <f>IF(DE6="-",NA(),DE6)</f>
        <v>67.3</v>
      </c>
      <c r="DG11" s="48">
        <f>IF(DF6="-",NA(),DF6)</f>
        <v>50.29</v>
      </c>
      <c r="DH11" s="48">
        <f>IF(DG6="-",NA(),DG6)</f>
        <v>51.3</v>
      </c>
      <c r="DI11" s="48">
        <f>IF(DH6="-",NA(),DH6)</f>
        <v>54.05</v>
      </c>
      <c r="DO11" s="47" t="s">
        <v>23</v>
      </c>
      <c r="DP11" s="48">
        <f>IF(DO6="-",NA(),DO6)</f>
        <v>96.38</v>
      </c>
      <c r="DQ11" s="48">
        <f>IF(DP6="-",NA(),DP6)</f>
        <v>96.38</v>
      </c>
      <c r="DR11" s="48">
        <f>IF(DQ6="-",NA(),DQ6)</f>
        <v>93.21</v>
      </c>
      <c r="DS11" s="48">
        <f>IF(DR6="-",NA(),DR6)</f>
        <v>93.21</v>
      </c>
      <c r="DT11" s="48">
        <f>IF(DS6="-",NA(),DS6)</f>
        <v>93.21</v>
      </c>
      <c r="DZ11" s="47" t="s">
        <v>23</v>
      </c>
      <c r="EA11" s="48">
        <f>IF(DZ6="-",NA(),DZ6)</f>
        <v>0</v>
      </c>
      <c r="EB11" s="48">
        <f>IF(EA6="-",NA(),EA6)</f>
        <v>0</v>
      </c>
      <c r="EC11" s="48">
        <f>IF(EB6="-",NA(),EB6)</f>
        <v>0</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上下水道局財務課</cp:lastModifiedBy>
  <dcterms:created xsi:type="dcterms:W3CDTF">2023-12-05T01:32:26Z</dcterms:created>
  <dcterms:modified xsi:type="dcterms:W3CDTF">2024-03-15T00:44:54Z</dcterms:modified>
  <cp:category/>
</cp:coreProperties>
</file>