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05 防府市○\04 修正後を送付\"/>
    </mc:Choice>
  </mc:AlternateContent>
  <xr:revisionPtr revIDLastSave="0" documentId="13_ncr:1_{388BB409-DF75-44D6-85A0-EFC6964F6526}" xr6:coauthVersionLast="47" xr6:coauthVersionMax="47" xr10:uidLastSave="{00000000-0000-0000-0000-000000000000}"/>
  <bookViews>
    <workbookView xWindow="-120" yWindow="-120" windowWidth="20730" windowHeight="11160" tabRatio="91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C38" i="10"/>
  <c r="BE37" i="10"/>
  <c r="AM37" i="10"/>
  <c r="C37" i="10"/>
  <c r="BE36" i="10"/>
  <c r="C36" i="10"/>
  <c r="C35" i="10"/>
  <c r="U34" i="10"/>
  <c r="C34" i="10"/>
  <c r="U35" i="10" l="1"/>
  <c r="U36" i="10" s="1"/>
  <c r="U37" i="10" s="1"/>
  <c r="U38" i="10" s="1"/>
  <c r="AM34" i="10"/>
  <c r="AM35" i="10" s="1"/>
  <c r="AM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BW34" i="10"/>
  <c r="BW35" i="10" s="1"/>
  <c r="BW36" i="10" s="1"/>
  <c r="BW37" i="10" s="1"/>
  <c r="BW38" i="10" s="1"/>
</calcChain>
</file>

<file path=xl/sharedStrings.xml><?xml version="1.0" encoding="utf-8"?>
<sst xmlns="http://schemas.openxmlformats.org/spreadsheetml/2006/main" count="1128" uniqueCount="572">
  <si>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</si>
  <si>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</si>
  <si>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</si>
  <si>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</si>
  <si>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</si>
  <si>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</si>
  <si>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</si>
  <si>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</si>
  <si>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</si>
  <si>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</si>
  <si>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</si>
  <si>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</si>
  <si>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</si>
  <si>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</si>
  <si>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</si>
  <si>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</si>
  <si>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</si>
  <si>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</si>
  <si>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</si>
  <si>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</si>
  <si>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</si>
  <si>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</si>
  <si>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</si>
  <si>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</si>
  <si>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</si>
  <si>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</si>
  <si>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</si>
  <si>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</si>
  <si>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</si>
  <si>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</si>
  <si>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</si>
  <si>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</si>
  <si>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</si>
  <si>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</si>
  <si>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</si>
  <si>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</si>
  <si>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</si>
  <si>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</si>
  <si>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</si>
  <si>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</si>
  <si>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</si>
  <si>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</si>
  <si>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</si>
  <si>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</si>
  <si>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</si>
  <si>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</si>
  <si>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</si>
  <si>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</si>
  <si>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</si>
  <si>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</si>
  <si>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</si>
  <si>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</si>
  <si>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</si>
  <si>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</si>
  <si>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</si>
  <si>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</si>
  <si>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</si>
  <si>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</si>
  <si>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</si>
  <si>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</si>
  <si>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</si>
  <si>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</si>
  <si>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</si>
  <si>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</si>
  <si>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</si>
  <si>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</si>
  <si>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</si>
  <si>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</si>
  <si>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</si>
  <si>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</si>
  <si>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</si>
  <si>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</si>
  <si>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</si>
  <si>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</si>
  <si>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</si>
  <si>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</si>
  <si>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</si>
  <si>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</si>
  <si>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</si>
  <si>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</si>
  <si>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</si>
  <si>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</si>
  <si>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</si>
  <si>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</si>
  <si>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</si>
  <si>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</si>
  <si>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</si>
  <si>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</si>
  <si>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</si>
  <si>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</si>
  <si>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</si>
  <si>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</si>
  <si>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</si>
  <si>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</si>
  <si>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</si>
  <si>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</si>
  <si>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</si>
  <si>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</si>
  <si>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</si>
  <si>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</si>
  <si>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</si>
  <si>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</si>
  <si>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</si>
  <si>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</si>
  <si>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</si>
  <si>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</si>
  <si>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</si>
  <si>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</si>
  <si>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</si>
  <si>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</si>
  <si>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</si>
  <si>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</si>
  <si>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</si>
  <si>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</si>
  <si>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</si>
  <si>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</si>
  <si>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</si>
  <si>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</si>
  <si>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</si>
  <si>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</si>
  <si>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</si>
  <si>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</si>
  <si>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</si>
  <si>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</si>
  <si>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</si>
  <si>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</si>
  <si>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</si>
  <si>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</si>
  <si>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</si>
  <si>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</si>
  <si>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</si>
  <si>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</si>
  <si>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</si>
  <si>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</si>
  <si>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</si>
  <si>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</si>
  <si>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</si>
  <si>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</si>
  <si>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</si>
  <si>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</si>
  <si>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</si>
  <si>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</si>
  <si>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</si>
  <si>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</si>
  <si>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</si>
  <si>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</si>
  <si>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</si>
  <si>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</si>
  <si>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</si>
  <si>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</si>
  <si>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</si>
  <si>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</si>
  <si>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</si>
  <si>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</si>
  <si>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</si>
  <si>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</si>
  <si>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</si>
  <si>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</si>
  <si>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</si>
  <si>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</si>
  <si>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</si>
  <si>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</si>
  <si>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</si>
  <si>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</si>
  <si>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</si>
  <si>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</si>
  <si>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</si>
  <si>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</si>
  <si>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</si>
  <si>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</si>
  <si>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</si>
  <si>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</si>
  <si>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</si>
  <si>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</si>
  <si>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</si>
  <si>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</si>
  <si>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</si>
  <si>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</si>
  <si>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</si>
  <si>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</si>
  <si>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</si>
  <si>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</si>
  <si>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</si>
  <si>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</si>
  <si>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</si>
  <si>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</si>
  <si>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</si>
  <si>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</si>
  <si>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</si>
  <si>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</si>
  <si>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</si>
  <si>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</si>
  <si>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</si>
  <si>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</si>
  <si>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</si>
  <si>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</si>
  <si>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</si>
  <si>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</si>
  <si>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</si>
  <si>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</si>
  <si>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</si>
  <si>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</si>
  <si>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</si>
  <si>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山口県防府市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</si>
  <si>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</si>
  <si>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</si>
  <si>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</si>
  <si>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</si>
  <si>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</si>
  <si>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</si>
  <si>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</si>
  <si>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</si>
  <si>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</si>
  <si>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</si>
  <si>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</si>
  <si>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</si>
  <si>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</si>
  <si>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</si>
  <si>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</si>
  <si>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</si>
  <si>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</si>
  <si>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</si>
  <si>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</si>
  <si>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</si>
  <si>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</si>
  <si>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</si>
  <si>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</si>
  <si>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</si>
  <si>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</si>
  <si>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</si>
  <si>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</si>
  <si>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</si>
  <si>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</si>
  <si>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</si>
  <si>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</si>
  <si>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</si>
  <si>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</si>
  <si>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</si>
  <si>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</si>
  <si>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</si>
  <si>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</si>
  <si>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</si>
  <si>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</si>
  <si>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</si>
  <si>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</si>
  <si>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</si>
  <si>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</si>
  <si>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</si>
  <si>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</si>
  <si>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</si>
  <si>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</si>
  <si>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</si>
  <si>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</si>
  <si>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</si>
  <si>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</si>
  <si>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</si>
  <si>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</si>
  <si>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</si>
  <si>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</si>
  <si>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</si>
  <si>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</si>
  <si>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</si>
  <si>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</si>
  <si>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</si>
  <si>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</si>
  <si>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</si>
  <si>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</si>
  <si>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</si>
  <si>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</si>
  <si>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</si>
  <si>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</si>
  <si>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</si>
  <si>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</si>
  <si>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</si>
  <si>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</si>
  <si>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</si>
  <si>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</si>
  <si>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</si>
  <si>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</si>
  <si>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</si>
  <si>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</si>
  <si>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</si>
  <si>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</si>
  <si>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</si>
  <si>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</si>
  <si>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</si>
  <si>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</si>
  <si>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</si>
  <si>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</si>
  <si>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</si>
  <si>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</si>
  <si>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</si>
  <si>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</si>
  <si>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</si>
  <si>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</si>
  <si>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</si>
  <si>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</si>
  <si>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</si>
  <si>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</si>
  <si>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</si>
  <si>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</si>
  <si>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</si>
  <si>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</si>
  <si>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</si>
  <si>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</si>
  <si>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</si>
  <si>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</si>
  <si>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</si>
  <si>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</si>
  <si>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</si>
  <si>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</si>
  <si>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</si>
  <si>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</si>
  <si>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</si>
  <si>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</si>
  <si>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</si>
  <si>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</si>
  <si>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</si>
  <si>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</si>
  <si>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</si>
  <si>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</si>
  <si>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</si>
  <si>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</si>
  <si>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</si>
  <si>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</si>
  <si>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</si>
  <si>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</si>
  <si>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</si>
  <si>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</si>
  <si>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</si>
  <si>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</si>
  <si>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</si>
  <si>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</si>
  <si>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</si>
  <si>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</si>
  <si>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</si>
  <si>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</si>
  <si>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</si>
  <si>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</si>
  <si>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</si>
  <si>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</si>
  <si>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</si>
  <si>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</si>
  <si>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</si>
  <si>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</si>
  <si>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</si>
  <si>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</si>
  <si>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</si>
  <si>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</si>
  <si>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</si>
  <si>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</si>
  <si>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</si>
  <si>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</si>
  <si>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</si>
  <si>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山口県防府市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</si>
  <si>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</si>
  <si>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</si>
  <si>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</si>
  <si>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</si>
  <si>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</si>
  <si>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</si>
  <si>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</si>
  <si>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</si>
  <si>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</si>
  <si>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</si>
  <si>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</si>
  <si>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</si>
  <si>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</si>
  <si>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</si>
  <si>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</si>
  <si>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</si>
  <si>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</si>
  <si>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</si>
  <si>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</si>
  <si>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</si>
  <si>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</si>
  <si>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</si>
  <si>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</si>
  <si>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</si>
  <si>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</si>
  <si>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</si>
  <si>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</si>
  <si>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</si>
  <si>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</si>
  <si>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</si>
  <si>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</si>
  <si>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</si>
  <si>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</si>
  <si>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</si>
  <si>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</si>
  <si>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</si>
  <si>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</si>
  <si>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</si>
  <si>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</si>
  <si>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</si>
  <si>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</si>
  <si>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</si>
  <si>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青果市場事業特別会計</t>
    <phoneticPr fontId="5"/>
  </si>
  <si>
    <t>法非適用企業</t>
    <phoneticPr fontId="5"/>
  </si>
  <si>
    <t>と場事業特別会計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</si>
  <si>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</si>
  <si>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</si>
  <si>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</si>
  <si>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</si>
  <si>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</si>
  <si>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</si>
  <si>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</si>
  <si>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</si>
  <si>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</si>
  <si>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</si>
  <si>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</si>
  <si>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</si>
  <si>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</si>
  <si>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</si>
  <si>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</si>
  <si>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</si>
  <si>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</si>
  <si>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</si>
  <si>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</si>
  <si>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</si>
  <si>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</si>
  <si>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</si>
  <si>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</si>
  <si>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</si>
  <si>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</si>
  <si>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</si>
  <si>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</si>
  <si>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</si>
  <si>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</si>
  <si>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</si>
  <si>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</si>
  <si>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</si>
  <si>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</si>
  <si>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</si>
  <si>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</si>
  <si>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</si>
  <si>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</si>
  <si>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</si>
  <si>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</si>
  <si>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</si>
  <si>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</si>
  <si>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</si>
  <si>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</si>
  <si>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</si>
  <si>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</si>
  <si>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</si>
  <si>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</si>
  <si>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</si>
  <si>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</si>
  <si>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</si>
  <si>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</si>
  <si>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</si>
  <si>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</si>
  <si>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</si>
  <si>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</si>
  <si>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</si>
  <si>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</si>
  <si>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</si>
  <si>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</si>
  <si>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</si>
  <si>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</si>
  <si>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</si>
  <si>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</si>
  <si>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</si>
  <si>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</si>
  <si>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</si>
  <si>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</si>
  <si>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</si>
  <si>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</si>
  <si>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</si>
  <si>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</si>
  <si>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</si>
  <si>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</si>
  <si>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</si>
  <si>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</si>
  <si>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</si>
  <si>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</si>
  <si>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</si>
  <si>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</si>
  <si>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</si>
  <si>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</si>
  <si>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</si>
  <si>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</si>
  <si>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</si>
  <si>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</si>
  <si>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</si>
  <si>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</si>
  <si>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</si>
  <si>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</si>
  <si>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</si>
  <si>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</si>
  <si>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</si>
  <si>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</si>
  <si>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</si>
  <si>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</si>
  <si>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</si>
  <si>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</si>
  <si>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</si>
  <si>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</si>
  <si>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</si>
  <si>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</si>
  <si>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</si>
  <si>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</si>
  <si>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</si>
  <si>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</si>
  <si>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</si>
  <si>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</si>
  <si>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</si>
  <si>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</si>
  <si>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</si>
  <si>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</si>
  <si>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</si>
  <si>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</si>
  <si>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</si>
  <si>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</si>
  <si>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</si>
  <si>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</si>
  <si>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</si>
  <si>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</si>
  <si>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</si>
  <si>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</si>
  <si>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</si>
  <si>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</si>
  <si>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</si>
  <si>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</si>
  <si>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</si>
  <si>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</si>
  <si>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</si>
  <si>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</si>
  <si>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</si>
  <si>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</si>
  <si>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</si>
  <si>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</si>
  <si>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</si>
  <si>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</si>
  <si>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0.74</t>
  </si>
  <si>
    <t>▲ 1.20</t>
  </si>
  <si>
    <t>水道事業会計</t>
  </si>
  <si>
    <t>一般会計</t>
  </si>
  <si>
    <t>公共下水道事業会計</t>
  </si>
  <si>
    <t>工業用水道事業会計</t>
  </si>
  <si>
    <t>競輪事業特別会計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</si>
  <si>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</si>
  <si>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</si>
  <si>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</si>
  <si>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</si>
  <si>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</si>
  <si>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</si>
  <si>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</si>
  <si>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</si>
  <si>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</si>
  <si>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</si>
  <si>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</si>
  <si>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庁舎建設基金</t>
    <rPh sb="0" eb="2">
      <t>チョウシャ</t>
    </rPh>
    <rPh sb="2" eb="4">
      <t>ケンセツ</t>
    </rPh>
    <rPh sb="4" eb="6">
      <t>キキン</t>
    </rPh>
    <phoneticPr fontId="5"/>
  </si>
  <si>
    <t>公共施設等整備基金</t>
    <rPh sb="0" eb="2">
      <t>コウキョウ</t>
    </rPh>
    <rPh sb="2" eb="4">
      <t>シセツ</t>
    </rPh>
    <rPh sb="4" eb="5">
      <t>トウ</t>
    </rPh>
    <rPh sb="5" eb="7">
      <t>セイビ</t>
    </rPh>
    <rPh sb="7" eb="9">
      <t>キキン</t>
    </rPh>
    <phoneticPr fontId="2"/>
  </si>
  <si>
    <t>ふるさと振興基金</t>
    <rPh sb="4" eb="6">
      <t>シンコウ</t>
    </rPh>
    <rPh sb="6" eb="8">
      <t>キキン</t>
    </rPh>
    <phoneticPr fontId="2"/>
  </si>
  <si>
    <t>成長再生推進基金</t>
    <rPh sb="0" eb="2">
      <t>セイチョウ</t>
    </rPh>
    <rPh sb="2" eb="4">
      <t>サイセイ</t>
    </rPh>
    <rPh sb="4" eb="6">
      <t>スイシン</t>
    </rPh>
    <rPh sb="6" eb="8">
      <t>キキン</t>
    </rPh>
    <phoneticPr fontId="2"/>
  </si>
  <si>
    <t>社会福祉事業振興基金</t>
    <rPh sb="0" eb="2">
      <t>シャカイ</t>
    </rPh>
    <rPh sb="2" eb="4">
      <t>フクシ</t>
    </rPh>
    <rPh sb="4" eb="6">
      <t>ジギョウ</t>
    </rPh>
    <rPh sb="6" eb="8">
      <t>シンコウ</t>
    </rPh>
    <rPh sb="8" eb="10">
      <t>キキン</t>
    </rPh>
    <phoneticPr fontId="2"/>
  </si>
  <si>
    <t>防府市農業公社</t>
    <rPh sb="0" eb="3">
      <t>ホウフシ</t>
    </rPh>
    <rPh sb="3" eb="5">
      <t>ノウギョウ</t>
    </rPh>
    <rPh sb="5" eb="7">
      <t>コウシャ</t>
    </rPh>
    <phoneticPr fontId="2"/>
  </si>
  <si>
    <t>防府水道センター</t>
    <rPh sb="0" eb="2">
      <t>ホウフ</t>
    </rPh>
    <rPh sb="2" eb="4">
      <t>スイドウ</t>
    </rPh>
    <phoneticPr fontId="2"/>
  </si>
  <si>
    <t>防府市文化振興財団</t>
    <rPh sb="0" eb="3">
      <t>ホウフシ</t>
    </rPh>
    <rPh sb="3" eb="5">
      <t>ブンカ</t>
    </rPh>
    <rPh sb="5" eb="7">
      <t>シンコウ</t>
    </rPh>
    <rPh sb="7" eb="9">
      <t>ザイダン</t>
    </rPh>
    <phoneticPr fontId="2"/>
  </si>
  <si>
    <t>野島海運</t>
    <rPh sb="0" eb="2">
      <t>ノシマ</t>
    </rPh>
    <rPh sb="2" eb="4">
      <t>カイウン</t>
    </rPh>
    <phoneticPr fontId="2"/>
  </si>
  <si>
    <t>防府市土地開発公社</t>
    <rPh sb="0" eb="3">
      <t>ホウフシ</t>
    </rPh>
    <rPh sb="3" eb="5">
      <t>トチ</t>
    </rPh>
    <rPh sb="5" eb="7">
      <t>カイハツ</t>
    </rPh>
    <rPh sb="7" eb="9">
      <t>コウシャ</t>
    </rPh>
    <phoneticPr fontId="2"/>
  </si>
  <si>
    <t>防府市地域振興</t>
    <rPh sb="0" eb="3">
      <t>ホウフシ</t>
    </rPh>
    <rPh sb="3" eb="5">
      <t>チイキ</t>
    </rPh>
    <rPh sb="5" eb="7">
      <t>シンコウ</t>
    </rPh>
    <phoneticPr fontId="2"/>
  </si>
  <si>
    <t>やまぐち農林振興公社</t>
    <rPh sb="4" eb="6">
      <t>ノウリン</t>
    </rPh>
    <rPh sb="6" eb="8">
      <t>シンコウ</t>
    </rPh>
    <rPh sb="8" eb="10">
      <t>コウシャ</t>
    </rPh>
    <phoneticPr fontId="2"/>
  </si>
  <si>
    <t>-</t>
    <phoneticPr fontId="2"/>
  </si>
  <si>
    <t>○</t>
    <phoneticPr fontId="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</si>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</sst>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873A-43BE-9C7D-CD782AB7DE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61676</c:v>
                </c:pt>
                <c:pt idx="1">
                  <c:v>29303</c:v>
                </c:pt>
                <c:pt idx="2">
                  <c:v>30003</c:v>
                </c:pt>
                <c:pt idx="3">
                  <c:v>42617</c:v>
                </c:pt>
                <c:pt idx="4">
                  <c:v>76882</c:v>
                </c:pt>
              </c:numCache>
            </c:numRef>
          </c:val>
          <c:smooth val="0"/>
          <c:extLst>
            <c:ext xmlns:c16="http://schemas.microsoft.com/office/drawing/2014/chart" uri="{C3380CC4-5D6E-409C-BE32-E72D297353CC}">
              <c16:uniqueId val="{00000001-873A-43BE-9C7D-CD782AB7DE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4.45</c:v>
                </c:pt>
                <c:pt idx="1">
                  <c:v>8.01</c:v>
                </c:pt>
                <c:pt idx="2">
                  <c:v>6.55</c:v>
                </c:pt>
                <c:pt idx="3">
                  <c:v>8.6</c:v>
                </c:pt>
                <c:pt idx="4">
                  <c:v>7.23</c:v>
                </c:pt>
              </c:numCache>
            </c:numRef>
          </c:val>
          <c:extLst>
            <c:ext xmlns:c16="http://schemas.microsoft.com/office/drawing/2014/chart" uri="{C3380CC4-5D6E-409C-BE32-E72D297353CC}">
              <c16:uniqueId val="{00000000-0D86-49BF-B9DF-9B50042740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12.82</c:v>
                </c:pt>
                <c:pt idx="1">
                  <c:v>11.62</c:v>
                </c:pt>
                <c:pt idx="2">
                  <c:v>12.61</c:v>
                </c:pt>
                <c:pt idx="3">
                  <c:v>14.18</c:v>
                </c:pt>
                <c:pt idx="4">
                  <c:v>13.68</c:v>
                </c:pt>
              </c:numCache>
            </c:numRef>
          </c:val>
          <c:extLst>
            <c:ext xmlns:c16="http://schemas.microsoft.com/office/drawing/2014/chart" uri="{C3380CC4-5D6E-409C-BE32-E72D297353CC}">
              <c16:uniqueId val="{00000001-0D86-49BF-B9DF-9B50042740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-0.74</c:v>
                </c:pt>
                <c:pt idx="1">
                  <c:v>2.76</c:v>
                </c:pt>
                <c:pt idx="2">
                  <c:v>0.5</c:v>
                </c:pt>
                <c:pt idx="3">
                  <c:v>3.02</c:v>
                </c:pt>
                <c:pt idx="4">
                  <c:v>-1.2</c:v>
                </c:pt>
              </c:numCache>
            </c:numRef>
          </c:val>
          <c:smooth val="0"/>
          <c:extLst>
            <c:ext xmlns:c16="http://schemas.microsoft.com/office/drawing/2014/chart" uri="{C3380CC4-5D6E-409C-BE32-E72D297353CC}">
              <c16:uniqueId val="{00000002-0D86-49BF-B9DF-9B50042740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0.21</c:v>
                </c:pt>
                <c:pt idx="4">
                  <c:v>#N/A</c:v>
                </c:pt>
                <c:pt idx="5">
                  <c:v>0.05</c:v>
                </c:pt>
                <c:pt idx="6">
                  <c:v>#N/A</c:v>
                </c:pt>
                <c:pt idx="7">
                  <c:v>0.06</c:v>
                </c:pt>
                <c:pt idx="8">
                  <c:v>#N/A</c:v>
                </c:pt>
                <c:pt idx="9">
                  <c:v>0.06</c:v>
                </c:pt>
              </c:numCache>
            </c:numRef>
          </c:val>
          <c:extLst>
            <c:ext xmlns:c16="http://schemas.microsoft.com/office/drawing/2014/chart" uri="{C3380CC4-5D6E-409C-BE32-E72D297353CC}">
              <c16:uniqueId val="{00000000-8E50-4EDF-8975-DAD86A6980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50-4EDF-8975-DAD86A6980A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0.19</c:v>
                </c:pt>
                <c:pt idx="2">
                  <c:v>#N/A</c:v>
                </c:pt>
                <c:pt idx="3">
                  <c:v>0.18</c:v>
                </c:pt>
                <c:pt idx="4">
                  <c:v>#N/A</c:v>
                </c:pt>
                <c:pt idx="5">
                  <c:v>0.16</c:v>
                </c:pt>
                <c:pt idx="6">
                  <c:v>#N/A</c:v>
                </c:pt>
                <c:pt idx="7">
                  <c:v>0.17</c:v>
                </c:pt>
                <c:pt idx="8">
                  <c:v>#N/A</c:v>
                </c:pt>
                <c:pt idx="9">
                  <c:v>0.19</c:v>
                </c:pt>
              </c:numCache>
            </c:numRef>
          </c:val>
          <c:extLst>
            <c:ext xmlns:c16="http://schemas.microsoft.com/office/drawing/2014/chart" uri="{C3380CC4-5D6E-409C-BE32-E72D297353CC}">
              <c16:uniqueId val="{00000002-8E50-4EDF-8975-DAD86A6980A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2.42</c:v>
                </c:pt>
                <c:pt idx="2">
                  <c:v>#N/A</c:v>
                </c:pt>
                <c:pt idx="3">
                  <c:v>2.73</c:v>
                </c:pt>
                <c:pt idx="4">
                  <c:v>#N/A</c:v>
                </c:pt>
                <c:pt idx="5">
                  <c:v>1.01</c:v>
                </c:pt>
                <c:pt idx="6">
                  <c:v>#N/A</c:v>
                </c:pt>
                <c:pt idx="7">
                  <c:v>1.05</c:v>
                </c:pt>
                <c:pt idx="8">
                  <c:v>#N/A</c:v>
                </c:pt>
                <c:pt idx="9">
                  <c:v>0.49</c:v>
                </c:pt>
              </c:numCache>
            </c:numRef>
          </c:val>
          <c:extLst>
            <c:ext xmlns:c16="http://schemas.microsoft.com/office/drawing/2014/chart" uri="{C3380CC4-5D6E-409C-BE32-E72D297353CC}">
              <c16:uniqueId val="{00000003-8E50-4EDF-8975-DAD86A6980A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1.06</c:v>
                </c:pt>
                <c:pt idx="2">
                  <c:v>#N/A</c:v>
                </c:pt>
                <c:pt idx="3">
                  <c:v>1.21</c:v>
                </c:pt>
                <c:pt idx="4">
                  <c:v>#N/A</c:v>
                </c:pt>
                <c:pt idx="5">
                  <c:v>1.0900000000000001</c:v>
                </c:pt>
                <c:pt idx="6">
                  <c:v>#N/A</c:v>
                </c:pt>
                <c:pt idx="7">
                  <c:v>1.5</c:v>
                </c:pt>
                <c:pt idx="8">
                  <c:v>#N/A</c:v>
                </c:pt>
                <c:pt idx="9">
                  <c:v>0.91</c:v>
                </c:pt>
              </c:numCache>
            </c:numRef>
          </c:val>
          <c:extLst>
            <c:ext xmlns:c16="http://schemas.microsoft.com/office/drawing/2014/chart" uri="{C3380CC4-5D6E-409C-BE32-E72D297353CC}">
              <c16:uniqueId val="{00000004-8E50-4EDF-8975-DAD86A6980A0}"/>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2.92</c:v>
                </c:pt>
                <c:pt idx="2">
                  <c:v>#N/A</c:v>
                </c:pt>
                <c:pt idx="3">
                  <c:v>2.4300000000000002</c:v>
                </c:pt>
                <c:pt idx="4">
                  <c:v>#N/A</c:v>
                </c:pt>
                <c:pt idx="5">
                  <c:v>2.33</c:v>
                </c:pt>
                <c:pt idx="6">
                  <c:v>#N/A</c:v>
                </c:pt>
                <c:pt idx="7">
                  <c:v>2.5299999999999998</c:v>
                </c:pt>
                <c:pt idx="8">
                  <c:v>#N/A</c:v>
                </c:pt>
                <c:pt idx="9">
                  <c:v>2.0299999999999998</c:v>
                </c:pt>
              </c:numCache>
            </c:numRef>
          </c:val>
          <c:extLst>
            <c:ext xmlns:c16="http://schemas.microsoft.com/office/drawing/2014/chart" uri="{C3380CC4-5D6E-409C-BE32-E72D297353CC}">
              <c16:uniqueId val="{00000005-8E50-4EDF-8975-DAD86A6980A0}"/>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3.02</c:v>
                </c:pt>
                <c:pt idx="2">
                  <c:v>#N/A</c:v>
                </c:pt>
                <c:pt idx="3">
                  <c:v>2.79</c:v>
                </c:pt>
                <c:pt idx="4">
                  <c:v>#N/A</c:v>
                </c:pt>
                <c:pt idx="5">
                  <c:v>2.73</c:v>
                </c:pt>
                <c:pt idx="6">
                  <c:v>#N/A</c:v>
                </c:pt>
                <c:pt idx="7">
                  <c:v>3.04</c:v>
                </c:pt>
                <c:pt idx="8">
                  <c:v>#N/A</c:v>
                </c:pt>
                <c:pt idx="9">
                  <c:v>3.15</c:v>
                </c:pt>
              </c:numCache>
            </c:numRef>
          </c:val>
          <c:extLst>
            <c:ext xmlns:c16="http://schemas.microsoft.com/office/drawing/2014/chart" uri="{C3380CC4-5D6E-409C-BE32-E72D297353CC}">
              <c16:uniqueId val="{00000006-8E50-4EDF-8975-DAD86A6980A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4.3499999999999996</c:v>
                </c:pt>
                <c:pt idx="2">
                  <c:v>#N/A</c:v>
                </c:pt>
                <c:pt idx="3">
                  <c:v>4.72</c:v>
                </c:pt>
                <c:pt idx="4">
                  <c:v>#N/A</c:v>
                </c:pt>
                <c:pt idx="5">
                  <c:v>4.18</c:v>
                </c:pt>
                <c:pt idx="6">
                  <c:v>#N/A</c:v>
                </c:pt>
                <c:pt idx="7">
                  <c:v>4.42</c:v>
                </c:pt>
                <c:pt idx="8">
                  <c:v>#N/A</c:v>
                </c:pt>
                <c:pt idx="9">
                  <c:v>3.62</c:v>
                </c:pt>
              </c:numCache>
            </c:numRef>
          </c:val>
          <c:extLst>
            <c:ext xmlns:c16="http://schemas.microsoft.com/office/drawing/2014/chart" uri="{C3380CC4-5D6E-409C-BE32-E72D297353CC}">
              <c16:uniqueId val="{00000007-8E50-4EDF-8975-DAD86A6980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4.4400000000000004</c:v>
                </c:pt>
                <c:pt idx="2">
                  <c:v>#N/A</c:v>
                </c:pt>
                <c:pt idx="3">
                  <c:v>8.01</c:v>
                </c:pt>
                <c:pt idx="4">
                  <c:v>#N/A</c:v>
                </c:pt>
                <c:pt idx="5">
                  <c:v>6.55</c:v>
                </c:pt>
                <c:pt idx="6">
                  <c:v>#N/A</c:v>
                </c:pt>
                <c:pt idx="7">
                  <c:v>8.6</c:v>
                </c:pt>
                <c:pt idx="8">
                  <c:v>#N/A</c:v>
                </c:pt>
                <c:pt idx="9">
                  <c:v>7.22</c:v>
                </c:pt>
              </c:numCache>
            </c:numRef>
          </c:val>
          <c:extLst>
            <c:ext xmlns:c16="http://schemas.microsoft.com/office/drawing/2014/chart" uri="{C3380CC4-5D6E-409C-BE32-E72D297353CC}">
              <c16:uniqueId val="{00000008-8E50-4EDF-8975-DAD86A6980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9.48</c:v>
                </c:pt>
                <c:pt idx="2">
                  <c:v>#N/A</c:v>
                </c:pt>
                <c:pt idx="3">
                  <c:v>7.81</c:v>
                </c:pt>
                <c:pt idx="4">
                  <c:v>#N/A</c:v>
                </c:pt>
                <c:pt idx="5">
                  <c:v>7.89</c:v>
                </c:pt>
                <c:pt idx="6">
                  <c:v>#N/A</c:v>
                </c:pt>
                <c:pt idx="7">
                  <c:v>8.43</c:v>
                </c:pt>
                <c:pt idx="8">
                  <c:v>#N/A</c:v>
                </c:pt>
                <c:pt idx="9">
                  <c:v>8.58</c:v>
                </c:pt>
              </c:numCache>
            </c:numRef>
          </c:val>
          <c:extLst>
            <c:ext xmlns:c16="http://schemas.microsoft.com/office/drawing/2014/chart" uri="{C3380CC4-5D6E-409C-BE32-E72D297353CC}">
              <c16:uniqueId val="{00000009-8E50-4EDF-8975-DAD86A6980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3931</c:v>
                </c:pt>
                <c:pt idx="5">
                  <c:v>3943</c:v>
                </c:pt>
                <c:pt idx="8">
                  <c:v>3971</c:v>
                </c:pt>
                <c:pt idx="11">
                  <c:v>4055</c:v>
                </c:pt>
                <c:pt idx="14">
                  <c:v>4058</c:v>
                </c:pt>
              </c:numCache>
            </c:numRef>
          </c:val>
          <c:extLst>
            <c:ext xmlns:c16="http://schemas.microsoft.com/office/drawing/2014/chart" uri="{C3380CC4-5D6E-409C-BE32-E72D297353CC}">
              <c16:uniqueId val="{00000000-A97A-4531-8368-3F50B587F7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7A-4531-8368-3F50B587F7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7A-4531-8368-3F50B587F7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7A-4531-8368-3F50B587F7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815</c:v>
                </c:pt>
                <c:pt idx="3">
                  <c:v>834</c:v>
                </c:pt>
                <c:pt idx="6">
                  <c:v>831</c:v>
                </c:pt>
                <c:pt idx="9">
                  <c:v>837</c:v>
                </c:pt>
                <c:pt idx="12">
                  <c:v>846</c:v>
                </c:pt>
              </c:numCache>
            </c:numRef>
          </c:val>
          <c:extLst>
            <c:ext xmlns:c16="http://schemas.microsoft.com/office/drawing/2014/chart" uri="{C3380CC4-5D6E-409C-BE32-E72D297353CC}">
              <c16:uniqueId val="{00000004-A97A-4531-8368-3F50B587F7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7A-4531-8368-3F50B587F7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7A-4531-8368-3F50B587F7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3845</c:v>
                </c:pt>
                <c:pt idx="3">
                  <c:v>3737</c:v>
                </c:pt>
                <c:pt idx="6">
                  <c:v>3866</c:v>
                </c:pt>
                <c:pt idx="9">
                  <c:v>3997</c:v>
                </c:pt>
                <c:pt idx="12">
                  <c:v>4019</c:v>
                </c:pt>
              </c:numCache>
            </c:numRef>
          </c:val>
          <c:extLst>
            <c:ext xmlns:c16="http://schemas.microsoft.com/office/drawing/2014/chart" uri="{C3380CC4-5D6E-409C-BE32-E72D297353CC}">
              <c16:uniqueId val="{00000007-A97A-4531-8368-3F50B587F7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729</c:v>
                </c:pt>
                <c:pt idx="2">
                  <c:v>#N/A</c:v>
                </c:pt>
                <c:pt idx="3">
                  <c:v>#N/A</c:v>
                </c:pt>
                <c:pt idx="4">
                  <c:v>628</c:v>
                </c:pt>
                <c:pt idx="5">
                  <c:v>#N/A</c:v>
                </c:pt>
                <c:pt idx="6">
                  <c:v>#N/A</c:v>
                </c:pt>
                <c:pt idx="7">
                  <c:v>726</c:v>
                </c:pt>
                <c:pt idx="8">
                  <c:v>#N/A</c:v>
                </c:pt>
                <c:pt idx="9">
                  <c:v>#N/A</c:v>
                </c:pt>
                <c:pt idx="10">
                  <c:v>779</c:v>
                </c:pt>
                <c:pt idx="11">
                  <c:v>#N/A</c:v>
                </c:pt>
                <c:pt idx="12">
                  <c:v>#N/A</c:v>
                </c:pt>
                <c:pt idx="13">
                  <c:v>807</c:v>
                </c:pt>
                <c:pt idx="14">
                  <c:v>#N/A</c:v>
                </c:pt>
              </c:numCache>
            </c:numRef>
          </c:val>
          <c:smooth val="0"/>
          <c:extLst>
            <c:ext xmlns:c16="http://schemas.microsoft.com/office/drawing/2014/chart" uri="{C3380CC4-5D6E-409C-BE32-E72D297353CC}">
              <c16:uniqueId val="{00000008-A97A-4531-8368-3F50B587F7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39697</c:v>
                </c:pt>
                <c:pt idx="5">
                  <c:v>39817</c:v>
                </c:pt>
                <c:pt idx="8">
                  <c:v>39710</c:v>
                </c:pt>
                <c:pt idx="11">
                  <c:v>38948</c:v>
                </c:pt>
                <c:pt idx="14">
                  <c:v>39242</c:v>
                </c:pt>
              </c:numCache>
            </c:numRef>
          </c:val>
          <c:extLst>
            <c:ext xmlns:c16="http://schemas.microsoft.com/office/drawing/2014/chart" uri="{C3380CC4-5D6E-409C-BE32-E72D297353CC}">
              <c16:uniqueId val="{00000000-8983-4698-888A-F30EC131A9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12262</c:v>
                </c:pt>
                <c:pt idx="5">
                  <c:v>12740</c:v>
                </c:pt>
                <c:pt idx="8">
                  <c:v>13238</c:v>
                </c:pt>
                <c:pt idx="11">
                  <c:v>13737</c:v>
                </c:pt>
                <c:pt idx="14">
                  <c:v>13672</c:v>
                </c:pt>
              </c:numCache>
            </c:numRef>
          </c:val>
          <c:extLst>
            <c:ext xmlns:c16="http://schemas.microsoft.com/office/drawing/2014/chart" uri="{C3380CC4-5D6E-409C-BE32-E72D297353CC}">
              <c16:uniqueId val="{00000001-8983-4698-888A-F30EC131A9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11761</c:v>
                </c:pt>
                <c:pt idx="5">
                  <c:v>12334</c:v>
                </c:pt>
                <c:pt idx="8">
                  <c:v>15380</c:v>
                </c:pt>
                <c:pt idx="11">
                  <c:v>16872</c:v>
                </c:pt>
                <c:pt idx="14">
                  <c:v>17725</c:v>
                </c:pt>
              </c:numCache>
            </c:numRef>
          </c:val>
          <c:extLst>
            <c:ext xmlns:c16="http://schemas.microsoft.com/office/drawing/2014/chart" uri="{C3380CC4-5D6E-409C-BE32-E72D297353CC}">
              <c16:uniqueId val="{00000002-8983-4698-888A-F30EC131A9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83-4698-888A-F30EC131A9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83-4698-888A-F30EC131A9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83-4698-888A-F30EC131A9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5768</c:v>
                </c:pt>
                <c:pt idx="3">
                  <c:v>5543</c:v>
                </c:pt>
                <c:pt idx="6">
                  <c:v>5689</c:v>
                </c:pt>
                <c:pt idx="9">
                  <c:v>5422</c:v>
                </c:pt>
                <c:pt idx="12">
                  <c:v>5671</c:v>
                </c:pt>
              </c:numCache>
            </c:numRef>
          </c:val>
          <c:extLst>
            <c:ext xmlns:c16="http://schemas.microsoft.com/office/drawing/2014/chart" uri="{C3380CC4-5D6E-409C-BE32-E72D297353CC}">
              <c16:uniqueId val="{00000006-8983-4698-888A-F30EC131A9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83-4698-888A-F30EC131A9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13284</c:v>
                </c:pt>
                <c:pt idx="3">
                  <c:v>13339</c:v>
                </c:pt>
                <c:pt idx="6">
                  <c:v>13188</c:v>
                </c:pt>
                <c:pt idx="9">
                  <c:v>12904</c:v>
                </c:pt>
                <c:pt idx="12">
                  <c:v>12546</c:v>
                </c:pt>
              </c:numCache>
            </c:numRef>
          </c:val>
          <c:extLst>
            <c:ext xmlns:c16="http://schemas.microsoft.com/office/drawing/2014/chart" uri="{C3380CC4-5D6E-409C-BE32-E72D297353CC}">
              <c16:uniqueId val="{00000008-8983-4698-888A-F30EC131A9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909</c:v>
                </c:pt>
                <c:pt idx="3">
                  <c:v>881</c:v>
                </c:pt>
                <c:pt idx="6">
                  <c:v>1060</c:v>
                </c:pt>
                <c:pt idx="9">
                  <c:v>1268</c:v>
                </c:pt>
                <c:pt idx="12">
                  <c:v>1198</c:v>
                </c:pt>
              </c:numCache>
            </c:numRef>
          </c:val>
          <c:extLst>
            <c:ext xmlns:c16="http://schemas.microsoft.com/office/drawing/2014/chart" uri="{C3380CC4-5D6E-409C-BE32-E72D297353CC}">
              <c16:uniqueId val="{00000009-8983-4698-888A-F30EC131A9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42327</c:v>
                </c:pt>
                <c:pt idx="3">
                  <c:v>42377</c:v>
                </c:pt>
                <c:pt idx="6">
                  <c:v>42559</c:v>
                </c:pt>
                <c:pt idx="9">
                  <c:v>42171</c:v>
                </c:pt>
                <c:pt idx="12">
                  <c:v>44820</c:v>
                </c:pt>
              </c:numCache>
            </c:numRef>
          </c:val>
          <c:extLst>
            <c:ext xmlns:c16="http://schemas.microsoft.com/office/drawing/2014/chart" uri="{C3380CC4-5D6E-409C-BE32-E72D297353CC}">
              <c16:uniqueId val="{0000000A-8983-4698-888A-F30EC131A9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983-4698-888A-F30EC131A9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3173</c:v>
                </c:pt>
                <c:pt idx="1">
                  <c:v>3459</c:v>
                </c:pt>
                <c:pt idx="2">
                  <c:v>3439</c:v>
                </c:pt>
              </c:numCache>
            </c:numRef>
          </c:val>
          <c:extLst>
            <c:ext xmlns:c16="http://schemas.microsoft.com/office/drawing/2014/chart" uri="{C3380CC4-5D6E-409C-BE32-E72D297353CC}">
              <c16:uniqueId val="{00000000-79FA-492D-ADB4-A2BB2AB695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2750</c:v>
                </c:pt>
                <c:pt idx="1">
                  <c:v>2950</c:v>
                </c:pt>
                <c:pt idx="2">
                  <c:v>3250</c:v>
                </c:pt>
              </c:numCache>
            </c:numRef>
          </c:val>
          <c:extLst>
            <c:ext xmlns:c16="http://schemas.microsoft.com/office/drawing/2014/chart" uri="{C3380CC4-5D6E-409C-BE32-E72D297353CC}">
              <c16:uniqueId val="{00000001-79FA-492D-ADB4-A2BB2AB695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4556</c:v>
                </c:pt>
                <c:pt idx="1">
                  <c:v>5008</c:v>
                </c:pt>
                <c:pt idx="2">
                  <c:v>5588</c:v>
                </c:pt>
              </c:numCache>
            </c:numRef>
          </c:val>
          <c:extLst>
            <c:ext xmlns:c16="http://schemas.microsoft.com/office/drawing/2014/chart" uri="{C3380CC4-5D6E-409C-BE32-E72D297353CC}">
              <c16:uniqueId val="{00000002-79FA-492D-ADB4-A2BB2AB695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113,888
112,010
189.37
55,956,243
53,660,280
1,816,904
25,140,446
44,819,623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普通交付税の個別算定経費の増加などにより基準財政需要額が増加したものの、企業の設備投資や家屋の新築などによる固定資産税の増加や消費額の増加に伴う地方消費税交付金の増加により基準財政収入額が増加し、需要額の上昇幅を上回ったことにより単年度の指数は</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増加したが、三カ年平均は前年度から</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類似団体平均と同水準となっているが、今後も市税収入等の確保に努める。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金の減少により経常経費充当一般財源が減少したことや、市内企業の設備投資増加による固定資産税の増加や市民の給与所得の増加による市民税の増加などにより地方税が大幅に増加したことにより、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％高い数値となっており、少子高齢化に伴う社会保障経費は今後も増加することが予想されるため、市税収入等の一般財源確保に努める。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44873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8804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74350"/>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65</xdr:row>
      <xdr:rowOff>109220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7435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5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学校給食公会計化等により物件費が大幅に増加したことにより、前年度と比べ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5,701</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11,318</a:t>
          </a:r>
          <a:r>
            <a:rPr kumimoji="1" lang="ja-JP" altLang="en-US" sz="1300">
              <a:latin typeface="ＭＳ Ｐゴシック" panose="020B0600070205080204" pitchFamily="50" charset="-128"/>
              <a:ea typeface="ＭＳ Ｐゴシック" panose="020B0600070205080204" pitchFamily="50" charset="-128"/>
            </a:rPr>
            <a:t>円低い水準にはあるが、引き続き、歳出予算の計画的な執行により、歳出削減に努める。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140133</xdr:rowOff>
    </xdr:from>
    <xdr:to>
      <xdr:col>23</xdr:col>
      <xdr:colOff>133350</xdr:colOff>
      <xdr:row>83</xdr:row>
      <xdr:rowOff>83320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9033"/>
          <a:ext cx="838200" cy="1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96940</xdr:rowOff>
    </xdr:from>
    <xdr:to>
      <xdr:col>19</xdr:col>
      <xdr:colOff>133350</xdr:colOff>
      <xdr:row>82</xdr:row>
      <xdr:rowOff>140133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5840"/>
          <a:ext cx="8890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169297</xdr:rowOff>
    </xdr:from>
    <xdr:to>
      <xdr:col>15</xdr:col>
      <xdr:colOff>82550</xdr:colOff>
      <xdr:row>82</xdr:row>
      <xdr:rowOff>96940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6747"/>
          <a:ext cx="889000" cy="9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145655</xdr:rowOff>
    </xdr:from>
    <xdr:to>
      <xdr:col>11</xdr:col>
      <xdr:colOff>31750</xdr:colOff>
      <xdr:row>81</xdr:row>
      <xdr:rowOff>169297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61655"/>
          <a:ext cx="889000" cy="19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32520</xdr:rowOff>
    </xdr:from>
    <xdr:to>
      <xdr:col>23</xdr:col>
      <xdr:colOff>184150</xdr:colOff>
      <xdr:row>83</xdr:row>
      <xdr:rowOff>134120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49047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0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89333</xdr:rowOff>
    </xdr:from>
    <xdr:to>
      <xdr:col>19</xdr:col>
      <xdr:colOff>184150</xdr:colOff>
      <xdr:row>83</xdr:row>
      <xdr:rowOff>19483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29660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46140</xdr:rowOff>
    </xdr:from>
    <xdr:to>
      <xdr:col>15</xdr:col>
      <xdr:colOff>133350</xdr:colOff>
      <xdr:row>82</xdr:row>
      <xdr:rowOff>147740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157917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118497</xdr:rowOff>
    </xdr:from>
    <xdr:to>
      <xdr:col>11</xdr:col>
      <xdr:colOff>82550</xdr:colOff>
      <xdr:row>82</xdr:row>
      <xdr:rowOff>48647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58824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94855</xdr:rowOff>
    </xdr:from>
    <xdr:to>
      <xdr:col>7</xdr:col>
      <xdr:colOff>31750</xdr:colOff>
      <xdr:row>81</xdr:row>
      <xdr:rowOff>25005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35182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の増となっており、類似団体平均と比べ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今後も、国や県、県内市町村等の動向を注視しながら、給与の適正化に努める。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111125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870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70909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86</xdr:row>
      <xdr:rowOff>161925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人増加しており、類似団体平均と比べ</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引き続き、定員適正化計画に基づいて、事務の民間委託や統廃合を実施し、定員の適正化に努める。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67673</xdr:rowOff>
    </xdr:from>
    <xdr:to>
      <xdr:col>81</xdr:col>
      <xdr:colOff>44450</xdr:colOff>
      <xdr:row>61</xdr:row>
      <xdr:rowOff>74567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2612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67673</xdr:rowOff>
    </xdr:from>
    <xdr:to>
      <xdr:col>77</xdr:col>
      <xdr:colOff>44450</xdr:colOff>
      <xdr:row>61</xdr:row>
      <xdr:rowOff>67673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26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67673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054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40096</xdr:rowOff>
    </xdr:from>
    <xdr:to>
      <xdr:col>68</xdr:col>
      <xdr:colOff>152400</xdr:colOff>
      <xdr:row>61</xdr:row>
      <xdr:rowOff>46990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16873</xdr:rowOff>
    </xdr:from>
    <xdr:to>
      <xdr:col>77</xdr:col>
      <xdr:colOff>95250</xdr:colOff>
      <xdr:row>61</xdr:row>
      <xdr:rowOff>118473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128650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16873</xdr:rowOff>
    </xdr:from>
    <xdr:to>
      <xdr:col>73</xdr:col>
      <xdr:colOff>44450</xdr:colOff>
      <xdr:row>61</xdr:row>
      <xdr:rowOff>118473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128650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臨時財政対策債の償還開始などにより元利償還金が増加したものの、標準財政規模の増加により単年度実質公債費比率は同値となっており、三カ年平均の比率は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％低くなっているが、新庁舎建設事業などにより公債費の増が見込まれるため、交付税算入される地方債の活用を図り、実質的な将来負担の抑制に努める。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134761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6230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94545</xdr:rowOff>
    </xdr:from>
    <xdr:to>
      <xdr:col>77</xdr:col>
      <xdr:colOff>44450</xdr:colOff>
      <xdr:row>38</xdr:row>
      <xdr:rowOff>107950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38</xdr:row>
      <xdr:rowOff>94545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60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94545</xdr:rowOff>
    </xdr:from>
    <xdr:to>
      <xdr:col>68</xdr:col>
      <xdr:colOff>152400</xdr:colOff>
      <xdr:row>38</xdr:row>
      <xdr:rowOff>134761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83961</xdr:rowOff>
    </xdr:from>
    <xdr:to>
      <xdr:col>81</xdr:col>
      <xdr:colOff>95250</xdr:colOff>
      <xdr:row>39</xdr:row>
      <xdr:rowOff>14111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100488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43745</xdr:rowOff>
    </xdr:from>
    <xdr:to>
      <xdr:col>68</xdr:col>
      <xdr:colOff>203200</xdr:colOff>
      <xdr:row>38</xdr:row>
      <xdr:rowOff>145345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155522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83961</xdr:rowOff>
    </xdr:from>
    <xdr:to>
      <xdr:col>64</xdr:col>
      <xdr:colOff>152400</xdr:colOff>
      <xdr:row>39</xdr:row>
      <xdr:rowOff>14111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24288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一般会計等に係る地方債の現在高は増加したものの、減債基金残高の増等により充当可能基金が増加していることから、前年度に引き続き、比率なしとなっている。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113,888
112,010
189.37
55,956,243
53,660,280
1,816,904
25,140,446
44,819,623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地方税の増などによる経常一般財源（分母）の増加に加え、退職金（分子）の減少により、前年度に比べ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％高くなっていることから、今後も定員適正化計画の推進等により、人件費の抑制に努める。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39</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147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151493</xdr:rowOff>
    </xdr:from>
    <xdr:to>
      <xdr:col>19</xdr:col>
      <xdr:colOff>187325</xdr:colOff>
      <xdr:row>39</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95143"/>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41</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95143"/>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41</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421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117022</xdr:rowOff>
    </xdr:from>
    <xdr:to>
      <xdr:col>20</xdr:col>
      <xdr:colOff>38100</xdr:colOff>
      <xdr:row>40</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100693</xdr:rowOff>
    </xdr:from>
    <xdr:to>
      <xdr:col>15</xdr:col>
      <xdr:colOff>149225</xdr:colOff>
      <xdr:row>38</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157843</xdr:rowOff>
    </xdr:from>
    <xdr:to>
      <xdr:col>11</xdr:col>
      <xdr:colOff>60325</xdr:colOff>
      <xdr:row>41</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物価高騰の影響により物件費（分子）が増加したものの、地方税の増などによる経常一般財源（分母）が増加したことにより、前年度に比べ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％高くなっていることから、今後も既存事業の見直しや、より一層の経常経費の削減に努めていく。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99786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21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99786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14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75293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162379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47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地方税の増などによる経常一般財源（分母）が増加したものの、こども医療費給付等が増加したことにより、前年度に比べ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％高くなっていることから、市税等の経常一般財源の確保に努めるとともに、既存事業の見直し等により、上昇傾向にある社会保障経費の抑制に努める。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377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後期高齢者医療負担金や介護保険事業特別会計繰出金等が増加したものの、地方税の増などによる経常一般財源（分母）が増加したことにより、前年度に比べ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％高くなっていることから、今後も引き続き特別会計の健全化に努め、普通会計の負担軽減を図る。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3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158750</xdr:rowOff>
    </xdr:from>
    <xdr:to>
      <xdr:col>78</xdr:col>
      <xdr:colOff>69850</xdr:colOff>
      <xdr:row>60</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74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152400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12700</xdr:rowOff>
    </xdr:from>
    <xdr:to>
      <xdr:col>78</xdr:col>
      <xdr:colOff>120650</xdr:colOff>
      <xdr:row>60</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99077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101600</xdr:rowOff>
    </xdr:from>
    <xdr:to>
      <xdr:col>69</xdr:col>
      <xdr:colOff>142875</xdr:colOff>
      <xdr:row>61</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％低い水準にあるものの、引き続き既存の補助金の見直しや、受益者負担の適正化に努めていく。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27940</xdr:rowOff>
    </xdr:from>
    <xdr:to>
      <xdr:col>82</xdr:col>
      <xdr:colOff>107950</xdr:colOff>
      <xdr:row>34</xdr:row>
      <xdr:rowOff>43180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5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43180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2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168910</xdr:rowOff>
    </xdr:from>
    <xdr:to>
      <xdr:col>73</xdr:col>
      <xdr:colOff>180975</xdr:colOff>
      <xdr:row>34</xdr:row>
      <xdr:rowOff>66040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2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66040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165117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臨時財政対策債の償還開始などにより公債費（分子）が増加したものの、地方税の増などによる経常一般財源（分母）が増加したことにより、前年度に比べ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％高くなっており、今後臨時財政対策債等の元金償還が増加していくため、償還と借入のバランスを考慮し、将来の負担増とならないよう努める。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74749</xdr:rowOff>
    </xdr:from>
    <xdr:to>
      <xdr:col>24</xdr:col>
      <xdr:colOff>25400</xdr:colOff>
      <xdr:row>78</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4478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15966</xdr:rowOff>
    </xdr:from>
    <xdr:to>
      <xdr:col>19</xdr:col>
      <xdr:colOff>187325</xdr:colOff>
      <xdr:row>78</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3890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15966</xdr:rowOff>
    </xdr:from>
    <xdr:to>
      <xdr:col>15</xdr:col>
      <xdr:colOff>98425</xdr:colOff>
      <xdr:row>78</xdr:row>
      <xdr:rowOff>55155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3890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55155</xdr:rowOff>
    </xdr:from>
    <xdr:to>
      <xdr:col>11</xdr:col>
      <xdr:colOff>9525</xdr:colOff>
      <xdr:row>78</xdr:row>
      <xdr:rowOff>107406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282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23949</xdr:rowOff>
    </xdr:from>
    <xdr:to>
      <xdr:col>24</xdr:col>
      <xdr:colOff>76200</xdr:colOff>
      <xdr:row>78</xdr:row>
      <xdr:rowOff>125549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167476</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136616</xdr:rowOff>
    </xdr:from>
    <xdr:to>
      <xdr:col>15</xdr:col>
      <xdr:colOff>149225</xdr:colOff>
      <xdr:row>78</xdr:row>
      <xdr:rowOff>66766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76943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116132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地方税の増などによる経常一般財源（分母）が増加に加え、退職金などの減少により、前年度と比べ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％高くなっており、今後も事務処理コストの抑制や公共施設等マネジメントの推進などの行政経営改革に取り組み、経常経費の抑制に努める。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114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77</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4003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77</xdr:row>
      <xdr:rowOff>115570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4003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109855</xdr:rowOff>
    </xdr:from>
    <xdr:to>
      <xdr:col>69</xdr:col>
      <xdr:colOff>92075</xdr:colOff>
      <xdr:row>77</xdr:row>
      <xdr:rowOff>115570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11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59055</xdr:rowOff>
    </xdr:from>
    <xdr:to>
      <xdr:col>65</xdr:col>
      <xdr:colOff>53975</xdr:colOff>
      <xdr:row>77</xdr:row>
      <xdr:rowOff>160655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145432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108217</xdr:rowOff>
    </xdr:from>
    <xdr:to>
      <xdr:col>29</xdr:col>
      <xdr:colOff>127000</xdr:colOff>
      <xdr:row>19</xdr:row>
      <xdr:rowOff>156360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13392"/>
          <a:ext cx="647700" cy="4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132631</xdr:rowOff>
    </xdr:from>
    <xdr:to>
      <xdr:col>26</xdr:col>
      <xdr:colOff>50800</xdr:colOff>
      <xdr:row>19</xdr:row>
      <xdr:rowOff>156360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437806"/>
          <a:ext cx="6985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132631</xdr:rowOff>
    </xdr:from>
    <xdr:to>
      <xdr:col>22</xdr:col>
      <xdr:colOff>114300</xdr:colOff>
      <xdr:row>19</xdr:row>
      <xdr:rowOff>154097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37806"/>
          <a:ext cx="698500" cy="2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154097</xdr:rowOff>
    </xdr:from>
    <xdr:to>
      <xdr:col>18</xdr:col>
      <xdr:colOff>177800</xdr:colOff>
      <xdr:row>20</xdr:row>
      <xdr:rowOff>38883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59272"/>
          <a:ext cx="698500" cy="56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57417</xdr:rowOff>
    </xdr:from>
    <xdr:to>
      <xdr:col>29</xdr:col>
      <xdr:colOff>177800</xdr:colOff>
      <xdr:row>19</xdr:row>
      <xdr:rowOff>159017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6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29494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105560</xdr:rowOff>
    </xdr:from>
    <xdr:to>
      <xdr:col>26</xdr:col>
      <xdr:colOff>101600</xdr:colOff>
      <xdr:row>20</xdr:row>
      <xdr:rowOff>35710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1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20487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9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81831</xdr:rowOff>
    </xdr:from>
    <xdr:to>
      <xdr:col>22</xdr:col>
      <xdr:colOff>165100</xdr:colOff>
      <xdr:row>20</xdr:row>
      <xdr:rowOff>11981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8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168208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7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103297</xdr:rowOff>
    </xdr:from>
    <xdr:to>
      <xdr:col>19</xdr:col>
      <xdr:colOff>38100</xdr:colOff>
      <xdr:row>20</xdr:row>
      <xdr:rowOff>33447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0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18224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159533</xdr:rowOff>
    </xdr:from>
    <xdr:to>
      <xdr:col>15</xdr:col>
      <xdr:colOff>101600</xdr:colOff>
      <xdr:row>20</xdr:row>
      <xdr:rowOff>89683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4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74460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5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31994</xdr:rowOff>
    </xdr:from>
    <xdr:to>
      <xdr:col>29</xdr:col>
      <xdr:colOff>127000</xdr:colOff>
      <xdr:row>37</xdr:row>
      <xdr:rowOff>42966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56694"/>
          <a:ext cx="6477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42966</xdr:rowOff>
    </xdr:from>
    <xdr:to>
      <xdr:col>26</xdr:col>
      <xdr:colOff>50800</xdr:colOff>
      <xdr:row>37</xdr:row>
      <xdr:rowOff>65690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67666"/>
          <a:ext cx="698500" cy="2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65690</xdr:rowOff>
    </xdr:from>
    <xdr:to>
      <xdr:col>22</xdr:col>
      <xdr:colOff>114300</xdr:colOff>
      <xdr:row>37</xdr:row>
      <xdr:rowOff>106883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90390"/>
          <a:ext cx="698500" cy="4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67656</xdr:rowOff>
    </xdr:from>
    <xdr:to>
      <xdr:col>18</xdr:col>
      <xdr:colOff>177800</xdr:colOff>
      <xdr:row>37</xdr:row>
      <xdr:rowOff>106883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92356"/>
          <a:ext cx="6985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152644</xdr:rowOff>
    </xdr:from>
    <xdr:to>
      <xdr:col>29</xdr:col>
      <xdr:colOff>177800</xdr:colOff>
      <xdr:row>37</xdr:row>
      <xdr:rowOff>82794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0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124721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7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163616</xdr:rowOff>
    </xdr:from>
    <xdr:to>
      <xdr:col>26</xdr:col>
      <xdr:colOff>101600</xdr:colOff>
      <xdr:row>37</xdr:row>
      <xdr:rowOff>93766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1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78543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0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14890</xdr:rowOff>
    </xdr:from>
    <xdr:to>
      <xdr:col>22</xdr:col>
      <xdr:colOff>165100</xdr:colOff>
      <xdr:row>37</xdr:row>
      <xdr:rowOff>116490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3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101267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22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56083</xdr:rowOff>
    </xdr:from>
    <xdr:to>
      <xdr:col>19</xdr:col>
      <xdr:colOff>38100</xdr:colOff>
      <xdr:row>37</xdr:row>
      <xdr:rowOff>157683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142460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26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16856</xdr:rowOff>
    </xdr:from>
    <xdr:to>
      <xdr:col>15</xdr:col>
      <xdr:colOff>101600</xdr:colOff>
      <xdr:row>37</xdr:row>
      <xdr:rowOff>118456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4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103233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22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113,888
112,010
189.37
55,956,243
53,660,280
1,816,904
25,140,446
44,819,623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2807</xdr:rowOff>
    </xdr:from>
    <xdr:to>
      <xdr:col>24</xdr:col>
      <xdr:colOff>63500</xdr:colOff>
      <xdr:row>36</xdr:row>
      <xdr:rowOff>165989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5007"/>
          <a:ext cx="838200" cy="1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2807</xdr:rowOff>
    </xdr:from>
    <xdr:to>
      <xdr:col>19</xdr:col>
      <xdr:colOff>177800</xdr:colOff>
      <xdr:row>36</xdr:row>
      <xdr:rowOff>127851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5007"/>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36297</xdr:rowOff>
    </xdr:from>
    <xdr:to>
      <xdr:col>15</xdr:col>
      <xdr:colOff>50800</xdr:colOff>
      <xdr:row>36</xdr:row>
      <xdr:rowOff>127851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08497"/>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36297</xdr:rowOff>
    </xdr:from>
    <xdr:to>
      <xdr:col>10</xdr:col>
      <xdr:colOff>114300</xdr:colOff>
      <xdr:row>38</xdr:row>
      <xdr:rowOff>10503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8497"/>
          <a:ext cx="889000" cy="3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115189</xdr:rowOff>
    </xdr:from>
    <xdr:to>
      <xdr:col>24</xdr:col>
      <xdr:colOff>114300</xdr:colOff>
      <xdr:row>37</xdr:row>
      <xdr:rowOff>45339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93616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123457</xdr:rowOff>
    </xdr:from>
    <xdr:to>
      <xdr:col>20</xdr:col>
      <xdr:colOff>38100</xdr:colOff>
      <xdr:row>36</xdr:row>
      <xdr:rowOff>53607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44734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1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77051</xdr:rowOff>
    </xdr:from>
    <xdr:to>
      <xdr:col>15</xdr:col>
      <xdr:colOff>101600</xdr:colOff>
      <xdr:row>37</xdr:row>
      <xdr:rowOff>7201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169778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156947</xdr:rowOff>
    </xdr:from>
    <xdr:to>
      <xdr:col>10</xdr:col>
      <xdr:colOff>165100</xdr:colOff>
      <xdr:row>36</xdr:row>
      <xdr:rowOff>87097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103624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131153</xdr:rowOff>
    </xdr:from>
    <xdr:to>
      <xdr:col>6</xdr:col>
      <xdr:colOff>38100</xdr:colOff>
      <xdr:row>38</xdr:row>
      <xdr:rowOff>61303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52430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16876</xdr:rowOff>
    </xdr:from>
    <xdr:to>
      <xdr:col>24</xdr:col>
      <xdr:colOff>63500</xdr:colOff>
      <xdr:row>56</xdr:row>
      <xdr:rowOff>146296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8076"/>
          <a:ext cx="838200" cy="1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146296</xdr:rowOff>
    </xdr:from>
    <xdr:to>
      <xdr:col>19</xdr:col>
      <xdr:colOff>177800</xdr:colOff>
      <xdr:row>57</xdr:row>
      <xdr:rowOff>47999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47496"/>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47999</xdr:rowOff>
    </xdr:from>
    <xdr:to>
      <xdr:col>15</xdr:col>
      <xdr:colOff>50800</xdr:colOff>
      <xdr:row>58</xdr:row>
      <xdr:rowOff>3128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0649"/>
          <a:ext cx="889000" cy="1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3128</xdr:rowOff>
    </xdr:from>
    <xdr:to>
      <xdr:col>10</xdr:col>
      <xdr:colOff>114300</xdr:colOff>
      <xdr:row>58</xdr:row>
      <xdr:rowOff>135357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7228"/>
          <a:ext cx="889000" cy="1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137526</xdr:rowOff>
    </xdr:from>
    <xdr:to>
      <xdr:col>24</xdr:col>
      <xdr:colOff>114300</xdr:colOff>
      <xdr:row>56</xdr:row>
      <xdr:rowOff>67676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115953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95496</xdr:rowOff>
    </xdr:from>
    <xdr:to>
      <xdr:col>20</xdr:col>
      <xdr:colOff>38100</xdr:colOff>
      <xdr:row>57</xdr:row>
      <xdr:rowOff>25646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168649</xdr:rowOff>
    </xdr:from>
    <xdr:to>
      <xdr:col>15</xdr:col>
      <xdr:colOff>101600</xdr:colOff>
      <xdr:row>57</xdr:row>
      <xdr:rowOff>98799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123778</xdr:rowOff>
    </xdr:from>
    <xdr:to>
      <xdr:col>10</xdr:col>
      <xdr:colOff>165100</xdr:colOff>
      <xdr:row>58</xdr:row>
      <xdr:rowOff>53928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45055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8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84557</xdr:rowOff>
    </xdr:from>
    <xdr:to>
      <xdr:col>6</xdr:col>
      <xdr:colOff>38100</xdr:colOff>
      <xdr:row>59</xdr:row>
      <xdr:rowOff>14707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99949</xdr:rowOff>
    </xdr:from>
    <xdr:to>
      <xdr:col>24</xdr:col>
      <xdr:colOff>63500</xdr:colOff>
      <xdr:row>74</xdr:row>
      <xdr:rowOff>146812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87249"/>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146812</xdr:rowOff>
    </xdr:from>
    <xdr:to>
      <xdr:col>19</xdr:col>
      <xdr:colOff>177800</xdr:colOff>
      <xdr:row>75</xdr:row>
      <xdr:rowOff>6858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34112"/>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6858</xdr:rowOff>
    </xdr:from>
    <xdr:to>
      <xdr:col>15</xdr:col>
      <xdr:colOff>50800</xdr:colOff>
      <xdr:row>75</xdr:row>
      <xdr:rowOff>19558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86560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19558</xdr:rowOff>
    </xdr:from>
    <xdr:to>
      <xdr:col>10</xdr:col>
      <xdr:colOff>114300</xdr:colOff>
      <xdr:row>75</xdr:row>
      <xdr:rowOff>57531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878308"/>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49149</xdr:rowOff>
    </xdr:from>
    <xdr:to>
      <xdr:col>24</xdr:col>
      <xdr:colOff>114300</xdr:colOff>
      <xdr:row>74</xdr:row>
      <xdr:rowOff>150749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72026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96012</xdr:rowOff>
    </xdr:from>
    <xdr:to>
      <xdr:col>20</xdr:col>
      <xdr:colOff>38100</xdr:colOff>
      <xdr:row>75</xdr:row>
      <xdr:rowOff>26162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42689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5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127508</xdr:rowOff>
    </xdr:from>
    <xdr:to>
      <xdr:col>15</xdr:col>
      <xdr:colOff>101600</xdr:colOff>
      <xdr:row>75</xdr:row>
      <xdr:rowOff>57658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74185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140208</xdr:rowOff>
    </xdr:from>
    <xdr:to>
      <xdr:col>10</xdr:col>
      <xdr:colOff>165100</xdr:colOff>
      <xdr:row>75</xdr:row>
      <xdr:rowOff>70358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86885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0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6731</xdr:rowOff>
    </xdr:from>
    <xdr:to>
      <xdr:col>6</xdr:col>
      <xdr:colOff>38100</xdr:colOff>
      <xdr:row>75</xdr:row>
      <xdr:rowOff>108331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124858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170332</xdr:rowOff>
    </xdr:from>
    <xdr:to>
      <xdr:col>24</xdr:col>
      <xdr:colOff>63500</xdr:colOff>
      <xdr:row>93</xdr:row>
      <xdr:rowOff>13970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772282"/>
          <a:ext cx="8382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88396</xdr:rowOff>
    </xdr:from>
    <xdr:to>
      <xdr:col>19</xdr:col>
      <xdr:colOff>177800</xdr:colOff>
      <xdr:row>93</xdr:row>
      <xdr:rowOff>13970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690346"/>
          <a:ext cx="889000" cy="2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88396</xdr:rowOff>
    </xdr:from>
    <xdr:to>
      <xdr:col>15</xdr:col>
      <xdr:colOff>50800</xdr:colOff>
      <xdr:row>95</xdr:row>
      <xdr:rowOff>168993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690346"/>
          <a:ext cx="889000" cy="7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168993</xdr:rowOff>
    </xdr:from>
    <xdr:to>
      <xdr:col>10</xdr:col>
      <xdr:colOff>114300</xdr:colOff>
      <xdr:row>96</xdr:row>
      <xdr:rowOff>37450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56743"/>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119532</xdr:rowOff>
    </xdr:from>
    <xdr:to>
      <xdr:col>24</xdr:col>
      <xdr:colOff>114300</xdr:colOff>
      <xdr:row>92</xdr:row>
      <xdr:rowOff>49682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142409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7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134620</xdr:rowOff>
    </xdr:from>
    <xdr:to>
      <xdr:col>20</xdr:col>
      <xdr:colOff>38100</xdr:colOff>
      <xdr:row>93</xdr:row>
      <xdr:rowOff>64770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81297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37596</xdr:rowOff>
    </xdr:from>
    <xdr:to>
      <xdr:col>15</xdr:col>
      <xdr:colOff>101600</xdr:colOff>
      <xdr:row>91</xdr:row>
      <xdr:rowOff>139196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6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155723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4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118193</xdr:rowOff>
    </xdr:from>
    <xdr:to>
      <xdr:col>10</xdr:col>
      <xdr:colOff>165100</xdr:colOff>
      <xdr:row>96</xdr:row>
      <xdr:rowOff>48343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64870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1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158100</xdr:rowOff>
    </xdr:from>
    <xdr:to>
      <xdr:col>6</xdr:col>
      <xdr:colOff>38100</xdr:colOff>
      <xdr:row>96</xdr:row>
      <xdr:rowOff>88250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104777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2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2431</xdr:rowOff>
    </xdr:from>
    <xdr:to>
      <xdr:col>55</xdr:col>
      <xdr:colOff>0</xdr:colOff>
      <xdr:row>37</xdr:row>
      <xdr:rowOff>18597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46081"/>
          <a:ext cx="8382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108610</xdr:rowOff>
    </xdr:from>
    <xdr:to>
      <xdr:col>50</xdr:col>
      <xdr:colOff>114300</xdr:colOff>
      <xdr:row>37</xdr:row>
      <xdr:rowOff>18597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280810"/>
          <a:ext cx="889000" cy="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121238</xdr:rowOff>
    </xdr:from>
    <xdr:to>
      <xdr:col>45</xdr:col>
      <xdr:colOff>177800</xdr:colOff>
      <xdr:row>36</xdr:row>
      <xdr:rowOff>108610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264738"/>
          <a:ext cx="889000" cy="10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121238</xdr:rowOff>
    </xdr:from>
    <xdr:to>
      <xdr:col>41</xdr:col>
      <xdr:colOff>50800</xdr:colOff>
      <xdr:row>37</xdr:row>
      <xdr:rowOff>90355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264738"/>
          <a:ext cx="889000" cy="116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123081</xdr:rowOff>
    </xdr:from>
    <xdr:to>
      <xdr:col>55</xdr:col>
      <xdr:colOff>50800</xdr:colOff>
      <xdr:row>37</xdr:row>
      <xdr:rowOff>53231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101508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139247</xdr:rowOff>
    </xdr:from>
    <xdr:to>
      <xdr:col>50</xdr:col>
      <xdr:colOff>165100</xdr:colOff>
      <xdr:row>37</xdr:row>
      <xdr:rowOff>69397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0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57810</xdr:rowOff>
    </xdr:from>
    <xdr:to>
      <xdr:col>46</xdr:col>
      <xdr:colOff>38100</xdr:colOff>
      <xdr:row>36</xdr:row>
      <xdr:rowOff>159410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150537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70438</xdr:rowOff>
    </xdr:from>
    <xdr:to>
      <xdr:col>41</xdr:col>
      <xdr:colOff>101600</xdr:colOff>
      <xdr:row>31</xdr:row>
      <xdr:rowOff>588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2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163165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0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39555</xdr:rowOff>
    </xdr:from>
    <xdr:to>
      <xdr:col>36</xdr:col>
      <xdr:colOff>165100</xdr:colOff>
      <xdr:row>37</xdr:row>
      <xdr:rowOff>141155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132282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96748</xdr:rowOff>
    </xdr:from>
    <xdr:to>
      <xdr:col>55</xdr:col>
      <xdr:colOff>0</xdr:colOff>
      <xdr:row>56</xdr:row>
      <xdr:rowOff>17564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183598"/>
          <a:ext cx="838200" cy="4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17564</xdr:rowOff>
    </xdr:from>
    <xdr:to>
      <xdr:col>50</xdr:col>
      <xdr:colOff>114300</xdr:colOff>
      <xdr:row>57</xdr:row>
      <xdr:rowOff>6312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18764"/>
          <a:ext cx="889000" cy="1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6312</xdr:rowOff>
    </xdr:from>
    <xdr:to>
      <xdr:col>45</xdr:col>
      <xdr:colOff>177800</xdr:colOff>
      <xdr:row>57</xdr:row>
      <xdr:rowOff>15202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78962"/>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118414</xdr:rowOff>
    </xdr:from>
    <xdr:to>
      <xdr:col>41</xdr:col>
      <xdr:colOff>50800</xdr:colOff>
      <xdr:row>57</xdr:row>
      <xdr:rowOff>15202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376714"/>
          <a:ext cx="889000" cy="4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45948</xdr:rowOff>
    </xdr:from>
    <xdr:to>
      <xdr:col>55</xdr:col>
      <xdr:colOff>50800</xdr:colOff>
      <xdr:row>53</xdr:row>
      <xdr:rowOff>147548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1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68825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98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138214</xdr:rowOff>
    </xdr:from>
    <xdr:to>
      <xdr:col>50</xdr:col>
      <xdr:colOff>165100</xdr:colOff>
      <xdr:row>56</xdr:row>
      <xdr:rowOff>68364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59491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126962</xdr:rowOff>
    </xdr:from>
    <xdr:to>
      <xdr:col>46</xdr:col>
      <xdr:colOff>38100</xdr:colOff>
      <xdr:row>57</xdr:row>
      <xdr:rowOff>57112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48239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135852</xdr:rowOff>
    </xdr:from>
    <xdr:to>
      <xdr:col>41</xdr:col>
      <xdr:colOff>101600</xdr:colOff>
      <xdr:row>57</xdr:row>
      <xdr:rowOff>66002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57129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67614</xdr:rowOff>
    </xdr:from>
    <xdr:to>
      <xdr:col>36</xdr:col>
      <xdr:colOff>165100</xdr:colOff>
      <xdr:row>54</xdr:row>
      <xdr:rowOff>169214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160341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131014</xdr:rowOff>
    </xdr:from>
    <xdr:to>
      <xdr:col>55</xdr:col>
      <xdr:colOff>0</xdr:colOff>
      <xdr:row>78</xdr:row>
      <xdr:rowOff>482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32664"/>
          <a:ext cx="838200" cy="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xdr:rowOff>
    </xdr:from>
    <xdr:to>
      <xdr:col>50</xdr:col>
      <xdr:colOff>114300</xdr:colOff>
      <xdr:row>78</xdr:row>
      <xdr:rowOff>29766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73582"/>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29766</xdr:rowOff>
    </xdr:from>
    <xdr:to>
      <xdr:col>45</xdr:col>
      <xdr:colOff>177800</xdr:colOff>
      <xdr:row>78</xdr:row>
      <xdr:rowOff>46112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02866"/>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36007</xdr:rowOff>
    </xdr:from>
    <xdr:to>
      <xdr:col>41</xdr:col>
      <xdr:colOff>50800</xdr:colOff>
      <xdr:row>78</xdr:row>
      <xdr:rowOff>46112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09107"/>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80214</xdr:rowOff>
    </xdr:from>
    <xdr:to>
      <xdr:col>55</xdr:col>
      <xdr:colOff>50800</xdr:colOff>
      <xdr:row>78</xdr:row>
      <xdr:rowOff>10364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58641</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121132</xdr:rowOff>
    </xdr:from>
    <xdr:to>
      <xdr:col>50</xdr:col>
      <xdr:colOff>165100</xdr:colOff>
      <xdr:row>78</xdr:row>
      <xdr:rowOff>51282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42409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150416</xdr:rowOff>
    </xdr:from>
    <xdr:to>
      <xdr:col>46</xdr:col>
      <xdr:colOff>38100</xdr:colOff>
      <xdr:row>78</xdr:row>
      <xdr:rowOff>80566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71693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4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166762</xdr:rowOff>
    </xdr:from>
    <xdr:to>
      <xdr:col>41</xdr:col>
      <xdr:colOff>101600</xdr:colOff>
      <xdr:row>78</xdr:row>
      <xdr:rowOff>96912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88039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156657</xdr:rowOff>
    </xdr:from>
    <xdr:to>
      <xdr:col>36</xdr:col>
      <xdr:colOff>165100</xdr:colOff>
      <xdr:row>78</xdr:row>
      <xdr:rowOff>86807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77934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107125</xdr:rowOff>
    </xdr:from>
    <xdr:to>
      <xdr:col>55</xdr:col>
      <xdr:colOff>0</xdr:colOff>
      <xdr:row>96</xdr:row>
      <xdr:rowOff>10446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880525"/>
          <a:ext cx="838200" cy="5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10446</xdr:rowOff>
    </xdr:from>
    <xdr:to>
      <xdr:col>50</xdr:col>
      <xdr:colOff>114300</xdr:colOff>
      <xdr:row>96</xdr:row>
      <xdr:rowOff>161950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69646"/>
          <a:ext cx="889000" cy="1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146883</xdr:rowOff>
    </xdr:from>
    <xdr:to>
      <xdr:col>45</xdr:col>
      <xdr:colOff>177800</xdr:colOff>
      <xdr:row>96</xdr:row>
      <xdr:rowOff>161950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06083"/>
          <a:ext cx="8890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94932</xdr:rowOff>
    </xdr:from>
    <xdr:to>
      <xdr:col>41</xdr:col>
      <xdr:colOff>50800</xdr:colOff>
      <xdr:row>96</xdr:row>
      <xdr:rowOff>146883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039782"/>
          <a:ext cx="889000" cy="56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56325</xdr:rowOff>
    </xdr:from>
    <xdr:to>
      <xdr:col>55</xdr:col>
      <xdr:colOff>50800</xdr:colOff>
      <xdr:row>92</xdr:row>
      <xdr:rowOff>157925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8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79202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6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131096</xdr:rowOff>
    </xdr:from>
    <xdr:to>
      <xdr:col>50</xdr:col>
      <xdr:colOff>165100</xdr:colOff>
      <xdr:row>96</xdr:row>
      <xdr:rowOff>61246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52373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111150</xdr:rowOff>
    </xdr:from>
    <xdr:to>
      <xdr:col>46</xdr:col>
      <xdr:colOff>38100</xdr:colOff>
      <xdr:row>97</xdr:row>
      <xdr:rowOff>41300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32427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96083</xdr:rowOff>
    </xdr:from>
    <xdr:to>
      <xdr:col>41</xdr:col>
      <xdr:colOff>101600</xdr:colOff>
      <xdr:row>97</xdr:row>
      <xdr:rowOff>26233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17360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44132</xdr:rowOff>
    </xdr:from>
    <xdr:to>
      <xdr:col>36</xdr:col>
      <xdr:colOff>165100</xdr:colOff>
      <xdr:row>93</xdr:row>
      <xdr:rowOff>145732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9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162259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25781</xdr:rowOff>
    </xdr:from>
    <xdr:to>
      <xdr:col>85</xdr:col>
      <xdr:colOff>127000</xdr:colOff>
      <xdr:row>38</xdr:row>
      <xdr:rowOff>158559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540881"/>
          <a:ext cx="8382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158559</xdr:rowOff>
    </xdr:from>
    <xdr:to>
      <xdr:col>81</xdr:col>
      <xdr:colOff>50800</xdr:colOff>
      <xdr:row>39</xdr:row>
      <xdr:rowOff>27115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7365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10160</xdr:rowOff>
    </xdr:from>
    <xdr:to>
      <xdr:col>76</xdr:col>
      <xdr:colOff>114300</xdr:colOff>
      <xdr:row>39</xdr:row>
      <xdr:rowOff>27115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96710"/>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10160</xdr:rowOff>
    </xdr:from>
    <xdr:to>
      <xdr:col>71</xdr:col>
      <xdr:colOff>177800</xdr:colOff>
      <xdr:row>39</xdr:row>
      <xdr:rowOff>19876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9671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146431</xdr:rowOff>
    </xdr:from>
    <xdr:to>
      <xdr:col>85</xdr:col>
      <xdr:colOff>177800</xdr:colOff>
      <xdr:row>38</xdr:row>
      <xdr:rowOff>76581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124858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107759</xdr:rowOff>
    </xdr:from>
    <xdr:to>
      <xdr:col>81</xdr:col>
      <xdr:colOff>101600</xdr:colOff>
      <xdr:row>39</xdr:row>
      <xdr:rowOff>37909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29036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1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147765</xdr:rowOff>
    </xdr:from>
    <xdr:to>
      <xdr:col>76</xdr:col>
      <xdr:colOff>165100</xdr:colOff>
      <xdr:row>39</xdr:row>
      <xdr:rowOff>77915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69042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75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130810</xdr:rowOff>
    </xdr:from>
    <xdr:to>
      <xdr:col>72</xdr:col>
      <xdr:colOff>38100</xdr:colOff>
      <xdr:row>39</xdr:row>
      <xdr:rowOff>60960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52087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140526</xdr:rowOff>
    </xdr:from>
    <xdr:to>
      <xdr:col>67</xdr:col>
      <xdr:colOff>101600</xdr:colOff>
      <xdr:row>39</xdr:row>
      <xdr:rowOff>70676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61803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58051</xdr:rowOff>
    </xdr:from>
    <xdr:to>
      <xdr:col>85</xdr:col>
      <xdr:colOff>127000</xdr:colOff>
      <xdr:row>75</xdr:row>
      <xdr:rowOff>61957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16801"/>
          <a:ext cx="8382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61957</xdr:rowOff>
    </xdr:from>
    <xdr:to>
      <xdr:col>81</xdr:col>
      <xdr:colOff>50800</xdr:colOff>
      <xdr:row>75</xdr:row>
      <xdr:rowOff>86703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20707"/>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86703</xdr:rowOff>
    </xdr:from>
    <xdr:to>
      <xdr:col>76</xdr:col>
      <xdr:colOff>114300</xdr:colOff>
      <xdr:row>75</xdr:row>
      <xdr:rowOff>113430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45453"/>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98114</xdr:rowOff>
    </xdr:from>
    <xdr:to>
      <xdr:col>71</xdr:col>
      <xdr:colOff>177800</xdr:colOff>
      <xdr:row>75</xdr:row>
      <xdr:rowOff>113430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5686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7251</xdr:rowOff>
    </xdr:from>
    <xdr:to>
      <xdr:col>85</xdr:col>
      <xdr:colOff>177800</xdr:colOff>
      <xdr:row>75</xdr:row>
      <xdr:rowOff>108851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157128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11157</xdr:rowOff>
    </xdr:from>
    <xdr:to>
      <xdr:col>81</xdr:col>
      <xdr:colOff>101600</xdr:colOff>
      <xdr:row>75</xdr:row>
      <xdr:rowOff>112757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35903</xdr:rowOff>
    </xdr:from>
    <xdr:to>
      <xdr:col>76</xdr:col>
      <xdr:colOff>165100</xdr:colOff>
      <xdr:row>75</xdr:row>
      <xdr:rowOff>137503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128630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62630</xdr:rowOff>
    </xdr:from>
    <xdr:to>
      <xdr:col>72</xdr:col>
      <xdr:colOff>38100</xdr:colOff>
      <xdr:row>75</xdr:row>
      <xdr:rowOff>164230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155357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47314</xdr:rowOff>
    </xdr:from>
    <xdr:to>
      <xdr:col>67</xdr:col>
      <xdr:colOff>101600</xdr:colOff>
      <xdr:row>75</xdr:row>
      <xdr:rowOff>148915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06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140040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9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108934</xdr:rowOff>
    </xdr:from>
    <xdr:to>
      <xdr:col>85</xdr:col>
      <xdr:colOff>127000</xdr:colOff>
      <xdr:row>96</xdr:row>
      <xdr:rowOff>170447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68134"/>
          <a:ext cx="838200" cy="6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170447</xdr:rowOff>
    </xdr:from>
    <xdr:to>
      <xdr:col>81</xdr:col>
      <xdr:colOff>50800</xdr:colOff>
      <xdr:row>97</xdr:row>
      <xdr:rowOff>8959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29647"/>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8959</xdr:rowOff>
    </xdr:from>
    <xdr:to>
      <xdr:col>76</xdr:col>
      <xdr:colOff>114300</xdr:colOff>
      <xdr:row>98</xdr:row>
      <xdr:rowOff>80263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39609"/>
          <a:ext cx="889000" cy="2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75882</xdr:rowOff>
    </xdr:from>
    <xdr:to>
      <xdr:col>71</xdr:col>
      <xdr:colOff>177800</xdr:colOff>
      <xdr:row>98</xdr:row>
      <xdr:rowOff>80263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7798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58134</xdr:rowOff>
    </xdr:from>
    <xdr:to>
      <xdr:col>85</xdr:col>
      <xdr:colOff>177800</xdr:colOff>
      <xdr:row>96</xdr:row>
      <xdr:rowOff>159734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81011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119647</xdr:rowOff>
    </xdr:from>
    <xdr:to>
      <xdr:col>81</xdr:col>
      <xdr:colOff>101600</xdr:colOff>
      <xdr:row>97</xdr:row>
      <xdr:rowOff>49797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40924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129609</xdr:rowOff>
    </xdr:from>
    <xdr:to>
      <xdr:col>76</xdr:col>
      <xdr:colOff>165100</xdr:colOff>
      <xdr:row>97</xdr:row>
      <xdr:rowOff>59759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50886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6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29463</xdr:rowOff>
    </xdr:from>
    <xdr:to>
      <xdr:col>72</xdr:col>
      <xdr:colOff>38100</xdr:colOff>
      <xdr:row>98</xdr:row>
      <xdr:rowOff>131063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122190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25082</xdr:rowOff>
    </xdr:from>
    <xdr:to>
      <xdr:col>67</xdr:col>
      <xdr:colOff>101600</xdr:colOff>
      <xdr:row>98</xdr:row>
      <xdr:rowOff>126682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117809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1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114554</xdr:rowOff>
    </xdr:from>
    <xdr:to>
      <xdr:col>116</xdr:col>
      <xdr:colOff>63500</xdr:colOff>
      <xdr:row>38</xdr:row>
      <xdr:rowOff>148844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296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114554</xdr:rowOff>
    </xdr:from>
    <xdr:to>
      <xdr:col>111</xdr:col>
      <xdr:colOff>177800</xdr:colOff>
      <xdr:row>38</xdr:row>
      <xdr:rowOff>135455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29654"/>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135455</xdr:rowOff>
    </xdr:from>
    <xdr:to>
      <xdr:col>107</xdr:col>
      <xdr:colOff>50800</xdr:colOff>
      <xdr:row>38</xdr:row>
      <xdr:rowOff>159131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50555"/>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159131</xdr:rowOff>
    </xdr:from>
    <xdr:to>
      <xdr:col>102</xdr:col>
      <xdr:colOff>114300</xdr:colOff>
      <xdr:row>39</xdr:row>
      <xdr:rowOff>16745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74231"/>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98044</xdr:rowOff>
    </xdr:from>
    <xdr:to>
      <xdr:col>116</xdr:col>
      <xdr:colOff>114300</xdr:colOff>
      <xdr:row>39</xdr:row>
      <xdr:rowOff>28194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12971</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63754</xdr:rowOff>
    </xdr:from>
    <xdr:to>
      <xdr:col>112</xdr:col>
      <xdr:colOff>38100</xdr:colOff>
      <xdr:row>38</xdr:row>
      <xdr:rowOff>165354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156481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84655</xdr:rowOff>
    </xdr:from>
    <xdr:to>
      <xdr:col>107</xdr:col>
      <xdr:colOff>101600</xdr:colOff>
      <xdr:row>39</xdr:row>
      <xdr:rowOff>14805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5932</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69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108331</xdr:rowOff>
    </xdr:from>
    <xdr:to>
      <xdr:col>102</xdr:col>
      <xdr:colOff>165100</xdr:colOff>
      <xdr:row>39</xdr:row>
      <xdr:rowOff>38481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29608</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137395</xdr:rowOff>
    </xdr:from>
    <xdr:to>
      <xdr:col>98</xdr:col>
      <xdr:colOff>38100</xdr:colOff>
      <xdr:row>39</xdr:row>
      <xdr:rowOff>67545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58672</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4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140729</xdr:rowOff>
    </xdr:from>
    <xdr:to>
      <xdr:col>116</xdr:col>
      <xdr:colOff>63500</xdr:colOff>
      <xdr:row>55</xdr:row>
      <xdr:rowOff>141986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570479"/>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141986</xdr:rowOff>
    </xdr:from>
    <xdr:to>
      <xdr:col>111</xdr:col>
      <xdr:colOff>177800</xdr:colOff>
      <xdr:row>56</xdr:row>
      <xdr:rowOff>69634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571736"/>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69634</xdr:rowOff>
    </xdr:from>
    <xdr:to>
      <xdr:col>107</xdr:col>
      <xdr:colOff>50800</xdr:colOff>
      <xdr:row>56</xdr:row>
      <xdr:rowOff>117240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670834"/>
          <a:ext cx="8890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117240</xdr:rowOff>
    </xdr:from>
    <xdr:to>
      <xdr:col>102</xdr:col>
      <xdr:colOff>114300</xdr:colOff>
      <xdr:row>56</xdr:row>
      <xdr:rowOff>137757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718440"/>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89929</xdr:rowOff>
    </xdr:from>
    <xdr:to>
      <xdr:col>116</xdr:col>
      <xdr:colOff>114300</xdr:colOff>
      <xdr:row>56</xdr:row>
      <xdr:rowOff>20079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112806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91186</xdr:rowOff>
    </xdr:from>
    <xdr:to>
      <xdr:col>112</xdr:col>
      <xdr:colOff>38100</xdr:colOff>
      <xdr:row>56</xdr:row>
      <xdr:rowOff>21336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37863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29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18834</xdr:rowOff>
    </xdr:from>
    <xdr:to>
      <xdr:col>107</xdr:col>
      <xdr:colOff>101600</xdr:colOff>
      <xdr:row>56</xdr:row>
      <xdr:rowOff>120434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136961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39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66440</xdr:rowOff>
    </xdr:from>
    <xdr:to>
      <xdr:col>102</xdr:col>
      <xdr:colOff>165100</xdr:colOff>
      <xdr:row>56</xdr:row>
      <xdr:rowOff>168040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159167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6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86957</xdr:rowOff>
    </xdr:from>
    <xdr:to>
      <xdr:col>98</xdr:col>
      <xdr:colOff>38100</xdr:colOff>
      <xdr:row>57</xdr:row>
      <xdr:rowOff>17107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8234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9169</xdr:rowOff>
    </xdr:from>
    <xdr:to>
      <xdr:col>116</xdr:col>
      <xdr:colOff>63500</xdr:colOff>
      <xdr:row>73</xdr:row>
      <xdr:rowOff>36144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525019"/>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36144</xdr:rowOff>
    </xdr:from>
    <xdr:to>
      <xdr:col>111</xdr:col>
      <xdr:colOff>177800</xdr:colOff>
      <xdr:row>73</xdr:row>
      <xdr:rowOff>49357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51994"/>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48123</xdr:rowOff>
    </xdr:from>
    <xdr:to>
      <xdr:col>107</xdr:col>
      <xdr:colOff>50800</xdr:colOff>
      <xdr:row>73</xdr:row>
      <xdr:rowOff>49357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56397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48123</xdr:rowOff>
    </xdr:from>
    <xdr:to>
      <xdr:col>102</xdr:col>
      <xdr:colOff>114300</xdr:colOff>
      <xdr:row>73</xdr:row>
      <xdr:rowOff>122555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56397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129819</xdr:rowOff>
    </xdr:from>
    <xdr:to>
      <xdr:col>116</xdr:col>
      <xdr:colOff>114300</xdr:colOff>
      <xdr:row>73</xdr:row>
      <xdr:rowOff>59969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152696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32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156794</xdr:rowOff>
    </xdr:from>
    <xdr:to>
      <xdr:col>112</xdr:col>
      <xdr:colOff>38100</xdr:colOff>
      <xdr:row>73</xdr:row>
      <xdr:rowOff>86944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103471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170007</xdr:rowOff>
    </xdr:from>
    <xdr:to>
      <xdr:col>107</xdr:col>
      <xdr:colOff>101600</xdr:colOff>
      <xdr:row>73</xdr:row>
      <xdr:rowOff>100157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116684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2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168773</xdr:rowOff>
    </xdr:from>
    <xdr:to>
      <xdr:col>102</xdr:col>
      <xdr:colOff>165100</xdr:colOff>
      <xdr:row>73</xdr:row>
      <xdr:rowOff>98923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115450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28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71755</xdr:rowOff>
    </xdr:from>
    <xdr:to>
      <xdr:col>98</xdr:col>
      <xdr:colOff>38100</xdr:colOff>
      <xdr:row>74</xdr:row>
      <xdr:rowOff>1905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164482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471,167</a:t>
          </a:r>
          <a:r>
            <a:rPr kumimoji="1" lang="ja-JP" altLang="en-US" sz="1300">
              <a:latin typeface="ＭＳ Ｐゴシック" panose="020B0600070205080204" pitchFamily="50" charset="-128"/>
              <a:ea typeface="ＭＳ Ｐゴシック" panose="020B0600070205080204" pitchFamily="50" charset="-128"/>
            </a:rPr>
            <a:t>円となっている。歳出の主な構成項目である扶助費については、住民一人あたり</a:t>
          </a:r>
          <a:r>
            <a:rPr kumimoji="1" lang="en-US" altLang="ja-JP" sz="1300">
              <a:latin typeface="ＭＳ Ｐゴシック" panose="020B0600070205080204" pitchFamily="50" charset="-128"/>
              <a:ea typeface="ＭＳ Ｐゴシック" panose="020B0600070205080204" pitchFamily="50" charset="-128"/>
            </a:rPr>
            <a:t>119,812</a:t>
          </a:r>
          <a:r>
            <a:rPr kumimoji="1" lang="ja-JP" altLang="en-US" sz="1300">
              <a:latin typeface="ＭＳ Ｐゴシック" panose="020B0600070205080204" pitchFamily="50" charset="-128"/>
              <a:ea typeface="ＭＳ Ｐゴシック" panose="020B0600070205080204" pitchFamily="50" charset="-128"/>
            </a:rPr>
            <a:t>円となっており、国の物価高騰対策として実施した非課税世帯への生活支援金事業などにより、前年度に比べ</a:t>
          </a:r>
          <a:r>
            <a:rPr kumimoji="1" lang="en-US" altLang="ja-JP" sz="1300">
              <a:latin typeface="ＭＳ Ｐゴシック" panose="020B0600070205080204" pitchFamily="50" charset="-128"/>
              <a:ea typeface="ＭＳ Ｐゴシック" panose="020B0600070205080204" pitchFamily="50" charset="-128"/>
            </a:rPr>
            <a:t>5,712</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また、普通建設事業費については、住民一人あたり、</a:t>
          </a:r>
          <a:r>
            <a:rPr kumimoji="1" lang="en-US" altLang="ja-JP" sz="1300">
              <a:latin typeface="ＭＳ Ｐゴシック" panose="020B0600070205080204" pitchFamily="50" charset="-128"/>
              <a:ea typeface="ＭＳ Ｐゴシック" panose="020B0600070205080204" pitchFamily="50" charset="-128"/>
            </a:rPr>
            <a:t>59,710</a:t>
          </a:r>
          <a:r>
            <a:rPr kumimoji="1" lang="ja-JP" altLang="en-US" sz="1300">
              <a:latin typeface="ＭＳ Ｐゴシック" panose="020B0600070205080204" pitchFamily="50" charset="-128"/>
              <a:ea typeface="ＭＳ Ｐゴシック" panose="020B0600070205080204" pitchFamily="50" charset="-128"/>
            </a:rPr>
            <a:t>円となっており、新庁舎建設事業などにより前年度に比べ</a:t>
          </a:r>
          <a:r>
            <a:rPr kumimoji="1" lang="en-US" altLang="ja-JP" sz="1300">
              <a:latin typeface="ＭＳ Ｐゴシック" panose="020B0600070205080204" pitchFamily="50" charset="-128"/>
              <a:ea typeface="ＭＳ Ｐゴシック" panose="020B0600070205080204" pitchFamily="50" charset="-128"/>
            </a:rPr>
            <a:t>30,925</a:t>
          </a:r>
          <a:r>
            <a:rPr kumimoji="1" lang="ja-JP" altLang="en-US" sz="1300">
              <a:latin typeface="ＭＳ Ｐゴシック" panose="020B0600070205080204" pitchFamily="50" charset="-128"/>
              <a:ea typeface="ＭＳ Ｐゴシック" panose="020B0600070205080204" pitchFamily="50" charset="-128"/>
            </a:rPr>
            <a:t>円増加し、類似団体平均と比べ、</a:t>
          </a:r>
          <a:r>
            <a:rPr kumimoji="1" lang="en-US" altLang="ja-JP" sz="1300">
              <a:latin typeface="ＭＳ Ｐゴシック" panose="020B0600070205080204" pitchFamily="50" charset="-128"/>
              <a:ea typeface="ＭＳ Ｐゴシック" panose="020B0600070205080204" pitchFamily="50" charset="-128"/>
            </a:rPr>
            <a:t>28,878</a:t>
          </a:r>
          <a:r>
            <a:rPr kumimoji="1" lang="ja-JP" altLang="en-US" sz="1300">
              <a:latin typeface="ＭＳ Ｐゴシック" panose="020B0600070205080204" pitchFamily="50" charset="-128"/>
              <a:ea typeface="ＭＳ Ｐゴシック" panose="020B0600070205080204" pitchFamily="50" charset="-128"/>
            </a:rPr>
            <a:t>円高くなっている。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に伴う社会保障経費の増加が見込まれるだけではなく、老朽化した公民館の建替えや小中学校の大規模改修など、歳出の更なる増加が見込まれるため、地方財政措置される財源を最大限活用するなど、積極的な財源確保を行い、将来にわたり持続可能な行財政基盤の構築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113,888
112,010
189.37
55,956,243
53,660,280
1,816,904
25,140,446
44,819,623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163649</xdr:rowOff>
    </xdr:from>
    <xdr:to>
      <xdr:col>24</xdr:col>
      <xdr:colOff>63500</xdr:colOff>
      <xdr:row>35</xdr:row>
      <xdr:rowOff>62956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92949"/>
          <a:ext cx="8382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163649</xdr:rowOff>
    </xdr:from>
    <xdr:to>
      <xdr:col>19</xdr:col>
      <xdr:colOff>177800</xdr:colOff>
      <xdr:row>35</xdr:row>
      <xdr:rowOff>20501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92949"/>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49349</xdr:rowOff>
    </xdr:from>
    <xdr:to>
      <xdr:col>15</xdr:col>
      <xdr:colOff>50800</xdr:colOff>
      <xdr:row>35</xdr:row>
      <xdr:rowOff>20501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78649"/>
          <a:ext cx="889000" cy="1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49349</xdr:rowOff>
    </xdr:from>
    <xdr:to>
      <xdr:col>10</xdr:col>
      <xdr:colOff>114300</xdr:colOff>
      <xdr:row>35</xdr:row>
      <xdr:rowOff>22678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786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12156</xdr:rowOff>
    </xdr:from>
    <xdr:to>
      <xdr:col>24</xdr:col>
      <xdr:colOff>114300</xdr:colOff>
      <xdr:row>35</xdr:row>
      <xdr:rowOff>113756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162033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112849</xdr:rowOff>
    </xdr:from>
    <xdr:to>
      <xdr:col>20</xdr:col>
      <xdr:colOff>38100</xdr:colOff>
      <xdr:row>35</xdr:row>
      <xdr:rowOff>42999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59526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141151</xdr:rowOff>
    </xdr:from>
    <xdr:to>
      <xdr:col>15</xdr:col>
      <xdr:colOff>101600</xdr:colOff>
      <xdr:row>35</xdr:row>
      <xdr:rowOff>71301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87828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169999</xdr:rowOff>
    </xdr:from>
    <xdr:to>
      <xdr:col>10</xdr:col>
      <xdr:colOff>165100</xdr:colOff>
      <xdr:row>34</xdr:row>
      <xdr:rowOff>100149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116676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143328</xdr:rowOff>
    </xdr:from>
    <xdr:to>
      <xdr:col>6</xdr:col>
      <xdr:colOff>38100</xdr:colOff>
      <xdr:row>35</xdr:row>
      <xdr:rowOff>73478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90005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15545</xdr:rowOff>
    </xdr:from>
    <xdr:to>
      <xdr:col>24</xdr:col>
      <xdr:colOff>63500</xdr:colOff>
      <xdr:row>56</xdr:row>
      <xdr:rowOff>116751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45295"/>
          <a:ext cx="838200" cy="2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116751</xdr:rowOff>
    </xdr:from>
    <xdr:to>
      <xdr:col>19</xdr:col>
      <xdr:colOff>177800</xdr:colOff>
      <xdr:row>57</xdr:row>
      <xdr:rowOff>48209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17951"/>
          <a:ext cx="8890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124625</xdr:rowOff>
    </xdr:from>
    <xdr:to>
      <xdr:col>15</xdr:col>
      <xdr:colOff>50800</xdr:colOff>
      <xdr:row>57</xdr:row>
      <xdr:rowOff>48209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697125"/>
          <a:ext cx="889000" cy="11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124625</xdr:rowOff>
    </xdr:from>
    <xdr:to>
      <xdr:col>10</xdr:col>
      <xdr:colOff>114300</xdr:colOff>
      <xdr:row>57</xdr:row>
      <xdr:rowOff>71603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697125"/>
          <a:ext cx="889000" cy="11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136195</xdr:rowOff>
    </xdr:from>
    <xdr:to>
      <xdr:col>24</xdr:col>
      <xdr:colOff>114300</xdr:colOff>
      <xdr:row>55</xdr:row>
      <xdr:rowOff>66345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159072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65951</xdr:rowOff>
    </xdr:from>
    <xdr:to>
      <xdr:col>20</xdr:col>
      <xdr:colOff>38100</xdr:colOff>
      <xdr:row>56</xdr:row>
      <xdr:rowOff>167551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12628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168859</xdr:rowOff>
    </xdr:from>
    <xdr:to>
      <xdr:col>15</xdr:col>
      <xdr:colOff>101600</xdr:colOff>
      <xdr:row>57</xdr:row>
      <xdr:rowOff>99009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90136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73825</xdr:rowOff>
    </xdr:from>
    <xdr:to>
      <xdr:col>10</xdr:col>
      <xdr:colOff>165100</xdr:colOff>
      <xdr:row>51</xdr:row>
      <xdr:rowOff>3975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166552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73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20803</xdr:rowOff>
    </xdr:from>
    <xdr:to>
      <xdr:col>6</xdr:col>
      <xdr:colOff>38100</xdr:colOff>
      <xdr:row>57</xdr:row>
      <xdr:rowOff>122403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113530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15989</xdr:rowOff>
    </xdr:from>
    <xdr:to>
      <xdr:col>24</xdr:col>
      <xdr:colOff>63500</xdr:colOff>
      <xdr:row>76</xdr:row>
      <xdr:rowOff>40963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74739"/>
          <a:ext cx="838200" cy="19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99257</xdr:rowOff>
    </xdr:from>
    <xdr:to>
      <xdr:col>19</xdr:col>
      <xdr:colOff>177800</xdr:colOff>
      <xdr:row>76</xdr:row>
      <xdr:rowOff>40963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58007"/>
          <a:ext cx="8890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99257</xdr:rowOff>
    </xdr:from>
    <xdr:to>
      <xdr:col>15</xdr:col>
      <xdr:colOff>50800</xdr:colOff>
      <xdr:row>78</xdr:row>
      <xdr:rowOff>64281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58007"/>
          <a:ext cx="889000" cy="4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64281</xdr:rowOff>
    </xdr:from>
    <xdr:to>
      <xdr:col>10</xdr:col>
      <xdr:colOff>114300</xdr:colOff>
      <xdr:row>78</xdr:row>
      <xdr:rowOff>129603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37381"/>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136639</xdr:rowOff>
    </xdr:from>
    <xdr:to>
      <xdr:col>24</xdr:col>
      <xdr:colOff>114300</xdr:colOff>
      <xdr:row>75</xdr:row>
      <xdr:rowOff>66789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159516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161613</xdr:rowOff>
    </xdr:from>
    <xdr:to>
      <xdr:col>20</xdr:col>
      <xdr:colOff>38100</xdr:colOff>
      <xdr:row>76</xdr:row>
      <xdr:rowOff>91763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108291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9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48457</xdr:rowOff>
    </xdr:from>
    <xdr:to>
      <xdr:col>15</xdr:col>
      <xdr:colOff>101600</xdr:colOff>
      <xdr:row>75</xdr:row>
      <xdr:rowOff>150056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07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166584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8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13481</xdr:rowOff>
    </xdr:from>
    <xdr:to>
      <xdr:col>10</xdr:col>
      <xdr:colOff>165100</xdr:colOff>
      <xdr:row>78</xdr:row>
      <xdr:rowOff>115081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131608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78803</xdr:rowOff>
    </xdr:from>
    <xdr:to>
      <xdr:col>6</xdr:col>
      <xdr:colOff>38100</xdr:colOff>
      <xdr:row>79</xdr:row>
      <xdr:rowOff>8953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25480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2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89474</xdr:rowOff>
    </xdr:from>
    <xdr:to>
      <xdr:col>24</xdr:col>
      <xdr:colOff>62865</xdr:colOff>
      <xdr:row>97</xdr:row>
      <xdr:rowOff>144892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19974"/>
          <a:ext cx="1270" cy="125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148719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144892</xdr:rowOff>
    </xdr:from>
    <xdr:to>
      <xdr:col>24</xdr:col>
      <xdr:colOff>152400</xdr:colOff>
      <xdr:row>97</xdr:row>
      <xdr:rowOff>144892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7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36151</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89474</xdr:rowOff>
    </xdr:from>
    <xdr:to>
      <xdr:col>24</xdr:col>
      <xdr:colOff>152400</xdr:colOff>
      <xdr:row>90</xdr:row>
      <xdr:rowOff>89474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29254</xdr:rowOff>
    </xdr:from>
    <xdr:to>
      <xdr:col>24</xdr:col>
      <xdr:colOff>63500</xdr:colOff>
      <xdr:row>97</xdr:row>
      <xdr:rowOff>33041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59904"/>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139177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08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116300</xdr:rowOff>
    </xdr:from>
    <xdr:to>
      <xdr:col>24</xdr:col>
      <xdr:colOff>114300</xdr:colOff>
      <xdr:row>95</xdr:row>
      <xdr:rowOff>46450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2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138198</xdr:rowOff>
    </xdr:from>
    <xdr:to>
      <xdr:col>19</xdr:col>
      <xdr:colOff>177800</xdr:colOff>
      <xdr:row>97</xdr:row>
      <xdr:rowOff>33041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97398"/>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98044</xdr:rowOff>
    </xdr:from>
    <xdr:to>
      <xdr:col>20</xdr:col>
      <xdr:colOff>38100</xdr:colOff>
      <xdr:row>95</xdr:row>
      <xdr:rowOff>28194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44721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138198</xdr:rowOff>
    </xdr:from>
    <xdr:to>
      <xdr:col>15</xdr:col>
      <xdr:colOff>50800</xdr:colOff>
      <xdr:row>98</xdr:row>
      <xdr:rowOff>53355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97398"/>
          <a:ext cx="889000" cy="25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89618</xdr:rowOff>
    </xdr:from>
    <xdr:to>
      <xdr:col>15</xdr:col>
      <xdr:colOff>101600</xdr:colOff>
      <xdr:row>95</xdr:row>
      <xdr:rowOff>19768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0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36295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9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53355</xdr:rowOff>
    </xdr:from>
    <xdr:to>
      <xdr:col>10</xdr:col>
      <xdr:colOff>114300</xdr:colOff>
      <xdr:row>98</xdr:row>
      <xdr:rowOff>123568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5545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22214</xdr:rowOff>
    </xdr:from>
    <xdr:to>
      <xdr:col>10</xdr:col>
      <xdr:colOff>165100</xdr:colOff>
      <xdr:row>96</xdr:row>
      <xdr:rowOff>123814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140341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70579</xdr:rowOff>
    </xdr:from>
    <xdr:to>
      <xdr:col>6</xdr:col>
      <xdr:colOff>38100</xdr:colOff>
      <xdr:row>97</xdr:row>
      <xdr:rowOff>729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17256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149904</xdr:rowOff>
    </xdr:from>
    <xdr:to>
      <xdr:col>24</xdr:col>
      <xdr:colOff>114300</xdr:colOff>
      <xdr:row>97</xdr:row>
      <xdr:rowOff>80054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64831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153691</xdr:rowOff>
    </xdr:from>
    <xdr:to>
      <xdr:col>20</xdr:col>
      <xdr:colOff>38100</xdr:colOff>
      <xdr:row>97</xdr:row>
      <xdr:rowOff>83841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74968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87398</xdr:rowOff>
    </xdr:from>
    <xdr:to>
      <xdr:col>15</xdr:col>
      <xdr:colOff>101600</xdr:colOff>
      <xdr:row>97</xdr:row>
      <xdr:rowOff>17548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2555</xdr:rowOff>
    </xdr:from>
    <xdr:to>
      <xdr:col>10</xdr:col>
      <xdr:colOff>165100</xdr:colOff>
      <xdr:row>98</xdr:row>
      <xdr:rowOff>104155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95282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72768</xdr:rowOff>
    </xdr:from>
    <xdr:to>
      <xdr:col>6</xdr:col>
      <xdr:colOff>38100</xdr:colOff>
      <xdr:row>99</xdr:row>
      <xdr:rowOff>2918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165495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150033</xdr:rowOff>
    </xdr:from>
    <xdr:to>
      <xdr:col>55</xdr:col>
      <xdr:colOff>0</xdr:colOff>
      <xdr:row>37</xdr:row>
      <xdr:rowOff>157439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93683"/>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157439</xdr:rowOff>
    </xdr:from>
    <xdr:to>
      <xdr:col>50</xdr:col>
      <xdr:colOff>114300</xdr:colOff>
      <xdr:row>37</xdr:row>
      <xdr:rowOff>160548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0108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160548</xdr:rowOff>
    </xdr:from>
    <xdr:to>
      <xdr:col>45</xdr:col>
      <xdr:colOff>177800</xdr:colOff>
      <xdr:row>37</xdr:row>
      <xdr:rowOff>170698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04198"/>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170698</xdr:rowOff>
    </xdr:from>
    <xdr:to>
      <xdr:col>41</xdr:col>
      <xdr:colOff>50800</xdr:colOff>
      <xdr:row>38</xdr:row>
      <xdr:rowOff>3820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14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99233</xdr:rowOff>
    </xdr:from>
    <xdr:to>
      <xdr:col>55</xdr:col>
      <xdr:colOff>50800</xdr:colOff>
      <xdr:row>38</xdr:row>
      <xdr:rowOff>29383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77660</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2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106639</xdr:rowOff>
    </xdr:from>
    <xdr:to>
      <xdr:col>50</xdr:col>
      <xdr:colOff>165100</xdr:colOff>
      <xdr:row>38</xdr:row>
      <xdr:rowOff>36789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27916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5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109748</xdr:rowOff>
    </xdr:from>
    <xdr:to>
      <xdr:col>46</xdr:col>
      <xdr:colOff>38100</xdr:colOff>
      <xdr:row>38</xdr:row>
      <xdr:rowOff>39898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31025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54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119898</xdr:rowOff>
    </xdr:from>
    <xdr:to>
      <xdr:col>41</xdr:col>
      <xdr:colOff>101600</xdr:colOff>
      <xdr:row>38</xdr:row>
      <xdr:rowOff>50048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41175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5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124470</xdr:rowOff>
    </xdr:from>
    <xdr:to>
      <xdr:col>36</xdr:col>
      <xdr:colOff>165100</xdr:colOff>
      <xdr:row>38</xdr:row>
      <xdr:rowOff>54620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45747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5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137985</xdr:rowOff>
    </xdr:from>
    <xdr:to>
      <xdr:col>55</xdr:col>
      <xdr:colOff>0</xdr:colOff>
      <xdr:row>54</xdr:row>
      <xdr:rowOff>118840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224835"/>
          <a:ext cx="838200" cy="15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137985</xdr:rowOff>
    </xdr:from>
    <xdr:to>
      <xdr:col>50</xdr:col>
      <xdr:colOff>114300</xdr:colOff>
      <xdr:row>55</xdr:row>
      <xdr:rowOff>27801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24835"/>
          <a:ext cx="889000" cy="2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27801</xdr:rowOff>
    </xdr:from>
    <xdr:to>
      <xdr:col>45</xdr:col>
      <xdr:colOff>177800</xdr:colOff>
      <xdr:row>55</xdr:row>
      <xdr:rowOff>33115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57551"/>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33115</xdr:rowOff>
    </xdr:from>
    <xdr:to>
      <xdr:col>41</xdr:col>
      <xdr:colOff>50800</xdr:colOff>
      <xdr:row>55</xdr:row>
      <xdr:rowOff>62319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62865"/>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68040</xdr:rowOff>
    </xdr:from>
    <xdr:to>
      <xdr:col>55</xdr:col>
      <xdr:colOff>50800</xdr:colOff>
      <xdr:row>54</xdr:row>
      <xdr:rowOff>169640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90917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7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87185</xdr:rowOff>
    </xdr:from>
    <xdr:to>
      <xdr:col>50</xdr:col>
      <xdr:colOff>165100</xdr:colOff>
      <xdr:row>54</xdr:row>
      <xdr:rowOff>17335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1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33862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9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148451</xdr:rowOff>
    </xdr:from>
    <xdr:to>
      <xdr:col>46</xdr:col>
      <xdr:colOff>38100</xdr:colOff>
      <xdr:row>55</xdr:row>
      <xdr:rowOff>78601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95128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1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153765</xdr:rowOff>
    </xdr:from>
    <xdr:to>
      <xdr:col>41</xdr:col>
      <xdr:colOff>101600</xdr:colOff>
      <xdr:row>55</xdr:row>
      <xdr:rowOff>83915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100442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18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11519</xdr:rowOff>
    </xdr:from>
    <xdr:to>
      <xdr:col>36</xdr:col>
      <xdr:colOff>165100</xdr:colOff>
      <xdr:row>55</xdr:row>
      <xdr:rowOff>113119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104246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5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168797</xdr:rowOff>
    </xdr:from>
    <xdr:to>
      <xdr:col>55</xdr:col>
      <xdr:colOff>0</xdr:colOff>
      <xdr:row>76</xdr:row>
      <xdr:rowOff>85195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27547"/>
          <a:ext cx="8382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150706</xdr:rowOff>
    </xdr:from>
    <xdr:to>
      <xdr:col>50</xdr:col>
      <xdr:colOff>114300</xdr:colOff>
      <xdr:row>75</xdr:row>
      <xdr:rowOff>168797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09456"/>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150706</xdr:rowOff>
    </xdr:from>
    <xdr:to>
      <xdr:col>45</xdr:col>
      <xdr:colOff>177800</xdr:colOff>
      <xdr:row>76</xdr:row>
      <xdr:rowOff>94273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09456"/>
          <a:ext cx="889000" cy="11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94273</xdr:rowOff>
    </xdr:from>
    <xdr:to>
      <xdr:col>41</xdr:col>
      <xdr:colOff>50800</xdr:colOff>
      <xdr:row>77</xdr:row>
      <xdr:rowOff>54237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24473"/>
          <a:ext cx="889000" cy="1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34395</xdr:rowOff>
    </xdr:from>
    <xdr:to>
      <xdr:col>55</xdr:col>
      <xdr:colOff>50800</xdr:colOff>
      <xdr:row>76</xdr:row>
      <xdr:rowOff>135995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57273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117997</xdr:rowOff>
    </xdr:from>
    <xdr:to>
      <xdr:col>50</xdr:col>
      <xdr:colOff>165100</xdr:colOff>
      <xdr:row>76</xdr:row>
      <xdr:rowOff>48147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64674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99906</xdr:rowOff>
    </xdr:from>
    <xdr:to>
      <xdr:col>46</xdr:col>
      <xdr:colOff>38100</xdr:colOff>
      <xdr:row>76</xdr:row>
      <xdr:rowOff>30056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46583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43473</xdr:rowOff>
    </xdr:from>
    <xdr:to>
      <xdr:col>41</xdr:col>
      <xdr:colOff>101600</xdr:colOff>
      <xdr:row>76</xdr:row>
      <xdr:rowOff>145073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161601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3437</xdr:rowOff>
    </xdr:from>
    <xdr:to>
      <xdr:col>36</xdr:col>
      <xdr:colOff>165100</xdr:colOff>
      <xdr:row>77</xdr:row>
      <xdr:rowOff>105037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121564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89199</xdr:rowOff>
    </xdr:from>
    <xdr:to>
      <xdr:col>55</xdr:col>
      <xdr:colOff>0</xdr:colOff>
      <xdr:row>97</xdr:row>
      <xdr:rowOff>129566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19849"/>
          <a:ext cx="8382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129566</xdr:rowOff>
    </xdr:from>
    <xdr:to>
      <xdr:col>50</xdr:col>
      <xdr:colOff>114300</xdr:colOff>
      <xdr:row>97</xdr:row>
      <xdr:rowOff>159131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60216"/>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138328</xdr:rowOff>
    </xdr:from>
    <xdr:to>
      <xdr:col>45</xdr:col>
      <xdr:colOff>177800</xdr:colOff>
      <xdr:row>97</xdr:row>
      <xdr:rowOff>159131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6897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138328</xdr:rowOff>
    </xdr:from>
    <xdr:to>
      <xdr:col>41</xdr:col>
      <xdr:colOff>50800</xdr:colOff>
      <xdr:row>98</xdr:row>
      <xdr:rowOff>5283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6897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38399</xdr:rowOff>
    </xdr:from>
    <xdr:to>
      <xdr:col>55</xdr:col>
      <xdr:colOff>50800</xdr:colOff>
      <xdr:row>97</xdr:row>
      <xdr:rowOff>139999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16826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78766</xdr:rowOff>
    </xdr:from>
    <xdr:to>
      <xdr:col>50</xdr:col>
      <xdr:colOff>165100</xdr:colOff>
      <xdr:row>98</xdr:row>
      <xdr:rowOff>8916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108331</xdr:rowOff>
    </xdr:from>
    <xdr:to>
      <xdr:col>46</xdr:col>
      <xdr:colOff>38100</xdr:colOff>
      <xdr:row>98</xdr:row>
      <xdr:rowOff>38481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29608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87528</xdr:rowOff>
    </xdr:from>
    <xdr:to>
      <xdr:col>41</xdr:col>
      <xdr:colOff>101600</xdr:colOff>
      <xdr:row>98</xdr:row>
      <xdr:rowOff>17678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125933</xdr:rowOff>
    </xdr:from>
    <xdr:to>
      <xdr:col>36</xdr:col>
      <xdr:colOff>165100</xdr:colOff>
      <xdr:row>98</xdr:row>
      <xdr:rowOff>56083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47210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97256</xdr:rowOff>
    </xdr:from>
    <xdr:to>
      <xdr:col>85</xdr:col>
      <xdr:colOff>127000</xdr:colOff>
      <xdr:row>37</xdr:row>
      <xdr:rowOff>91389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98006"/>
          <a:ext cx="838200" cy="3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12370</xdr:rowOff>
    </xdr:from>
    <xdr:to>
      <xdr:col>81</xdr:col>
      <xdr:colOff>50800</xdr:colOff>
      <xdr:row>37</xdr:row>
      <xdr:rowOff>91389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56020"/>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12370</xdr:rowOff>
    </xdr:from>
    <xdr:to>
      <xdr:col>76</xdr:col>
      <xdr:colOff>114300</xdr:colOff>
      <xdr:row>37</xdr:row>
      <xdr:rowOff>103353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56020"/>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103353</xdr:rowOff>
    </xdr:from>
    <xdr:to>
      <xdr:col>71</xdr:col>
      <xdr:colOff>177800</xdr:colOff>
      <xdr:row>38</xdr:row>
      <xdr:rowOff>24562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47003"/>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46456</xdr:rowOff>
    </xdr:from>
    <xdr:to>
      <xdr:col>85</xdr:col>
      <xdr:colOff>177800</xdr:colOff>
      <xdr:row>35</xdr:row>
      <xdr:rowOff>148056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69333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40589</xdr:rowOff>
    </xdr:from>
    <xdr:to>
      <xdr:col>81</xdr:col>
      <xdr:colOff>101600</xdr:colOff>
      <xdr:row>37</xdr:row>
      <xdr:rowOff>142189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133316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133020</xdr:rowOff>
    </xdr:from>
    <xdr:to>
      <xdr:col>76</xdr:col>
      <xdr:colOff>165100</xdr:colOff>
      <xdr:row>37</xdr:row>
      <xdr:rowOff>63170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79697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52553</xdr:rowOff>
    </xdr:from>
    <xdr:to>
      <xdr:col>72</xdr:col>
      <xdr:colOff>38100</xdr:colOff>
      <xdr:row>37</xdr:row>
      <xdr:rowOff>154153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145280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145212</xdr:rowOff>
    </xdr:from>
    <xdr:to>
      <xdr:col>67</xdr:col>
      <xdr:colOff>101600</xdr:colOff>
      <xdr:row>38</xdr:row>
      <xdr:rowOff>75361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88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66489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167955</xdr:rowOff>
    </xdr:from>
    <xdr:to>
      <xdr:col>85</xdr:col>
      <xdr:colOff>127000</xdr:colOff>
      <xdr:row>58</xdr:row>
      <xdr:rowOff>100335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69155"/>
          <a:ext cx="838200" cy="27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100335</xdr:rowOff>
    </xdr:from>
    <xdr:to>
      <xdr:col>81</xdr:col>
      <xdr:colOff>50800</xdr:colOff>
      <xdr:row>58</xdr:row>
      <xdr:rowOff>126190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44435"/>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76126</xdr:rowOff>
    </xdr:from>
    <xdr:to>
      <xdr:col>76</xdr:col>
      <xdr:colOff>114300</xdr:colOff>
      <xdr:row>58</xdr:row>
      <xdr:rowOff>126190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020226"/>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122235</xdr:rowOff>
    </xdr:from>
    <xdr:to>
      <xdr:col>71</xdr:col>
      <xdr:colOff>177800</xdr:colOff>
      <xdr:row>58</xdr:row>
      <xdr:rowOff>76126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23435"/>
          <a:ext cx="889000" cy="29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9448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117155</xdr:rowOff>
    </xdr:from>
    <xdr:to>
      <xdr:col>85</xdr:col>
      <xdr:colOff>177800</xdr:colOff>
      <xdr:row>57</xdr:row>
      <xdr:rowOff>47305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95582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49535</xdr:rowOff>
    </xdr:from>
    <xdr:to>
      <xdr:col>81</xdr:col>
      <xdr:colOff>101600</xdr:colOff>
      <xdr:row>58</xdr:row>
      <xdr:rowOff>151135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142262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75390</xdr:rowOff>
    </xdr:from>
    <xdr:to>
      <xdr:col>76</xdr:col>
      <xdr:colOff>165100</xdr:colOff>
      <xdr:row>59</xdr:row>
      <xdr:rowOff>5540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168117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25326</xdr:rowOff>
    </xdr:from>
    <xdr:to>
      <xdr:col>72</xdr:col>
      <xdr:colOff>38100</xdr:colOff>
      <xdr:row>58</xdr:row>
      <xdr:rowOff>126926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118053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71435</xdr:rowOff>
    </xdr:from>
    <xdr:to>
      <xdr:col>67</xdr:col>
      <xdr:colOff>101600</xdr:colOff>
      <xdr:row>57</xdr:row>
      <xdr:rowOff>1585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18112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25781</xdr:rowOff>
    </xdr:from>
    <xdr:to>
      <xdr:col>85</xdr:col>
      <xdr:colOff>127000</xdr:colOff>
      <xdr:row>78</xdr:row>
      <xdr:rowOff>158559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98881"/>
          <a:ext cx="8382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158559</xdr:rowOff>
    </xdr:from>
    <xdr:to>
      <xdr:col>81</xdr:col>
      <xdr:colOff>50800</xdr:colOff>
      <xdr:row>79</xdr:row>
      <xdr:rowOff>27115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3165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10161</xdr:rowOff>
    </xdr:from>
    <xdr:to>
      <xdr:col>76</xdr:col>
      <xdr:colOff>114300</xdr:colOff>
      <xdr:row>79</xdr:row>
      <xdr:rowOff>27115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54711"/>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10161</xdr:rowOff>
    </xdr:from>
    <xdr:to>
      <xdr:col>71</xdr:col>
      <xdr:colOff>177800</xdr:colOff>
      <xdr:row>79</xdr:row>
      <xdr:rowOff>19875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54711"/>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146431</xdr:rowOff>
    </xdr:from>
    <xdr:to>
      <xdr:col>85</xdr:col>
      <xdr:colOff>177800</xdr:colOff>
      <xdr:row>78</xdr:row>
      <xdr:rowOff>76581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124858</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26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107759</xdr:rowOff>
    </xdr:from>
    <xdr:to>
      <xdr:col>81</xdr:col>
      <xdr:colOff>101600</xdr:colOff>
      <xdr:row>79</xdr:row>
      <xdr:rowOff>37909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29036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57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147765</xdr:rowOff>
    </xdr:from>
    <xdr:to>
      <xdr:col>76</xdr:col>
      <xdr:colOff>165100</xdr:colOff>
      <xdr:row>79</xdr:row>
      <xdr:rowOff>77915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69042</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1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130811</xdr:rowOff>
    </xdr:from>
    <xdr:to>
      <xdr:col>72</xdr:col>
      <xdr:colOff>38100</xdr:colOff>
      <xdr:row>79</xdr:row>
      <xdr:rowOff>60961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52088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140525</xdr:rowOff>
    </xdr:from>
    <xdr:to>
      <xdr:col>67</xdr:col>
      <xdr:colOff>101600</xdr:colOff>
      <xdr:row>79</xdr:row>
      <xdr:rowOff>70675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61802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0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58052</xdr:rowOff>
    </xdr:from>
    <xdr:to>
      <xdr:col>85</xdr:col>
      <xdr:colOff>127000</xdr:colOff>
      <xdr:row>95</xdr:row>
      <xdr:rowOff>61957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45802"/>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61957</xdr:rowOff>
    </xdr:from>
    <xdr:to>
      <xdr:col>81</xdr:col>
      <xdr:colOff>50800</xdr:colOff>
      <xdr:row>95</xdr:row>
      <xdr:rowOff>86703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49707"/>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86703</xdr:rowOff>
    </xdr:from>
    <xdr:to>
      <xdr:col>76</xdr:col>
      <xdr:colOff>114300</xdr:colOff>
      <xdr:row>95</xdr:row>
      <xdr:rowOff>113430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74453"/>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98113</xdr:rowOff>
    </xdr:from>
    <xdr:to>
      <xdr:col>71</xdr:col>
      <xdr:colOff>177800</xdr:colOff>
      <xdr:row>95</xdr:row>
      <xdr:rowOff>113430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8586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7252</xdr:rowOff>
    </xdr:from>
    <xdr:to>
      <xdr:col>85</xdr:col>
      <xdr:colOff>177800</xdr:colOff>
      <xdr:row>95</xdr:row>
      <xdr:rowOff>108852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157129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11157</xdr:rowOff>
    </xdr:from>
    <xdr:to>
      <xdr:col>81</xdr:col>
      <xdr:colOff>101600</xdr:colOff>
      <xdr:row>95</xdr:row>
      <xdr:rowOff>112757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103884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35903</xdr:rowOff>
    </xdr:from>
    <xdr:to>
      <xdr:col>76</xdr:col>
      <xdr:colOff>165100</xdr:colOff>
      <xdr:row>95</xdr:row>
      <xdr:rowOff>137503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128630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62630</xdr:rowOff>
    </xdr:from>
    <xdr:to>
      <xdr:col>72</xdr:col>
      <xdr:colOff>38100</xdr:colOff>
      <xdr:row>95</xdr:row>
      <xdr:rowOff>164230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155357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47313</xdr:rowOff>
    </xdr:from>
    <xdr:to>
      <xdr:col>67</xdr:col>
      <xdr:colOff>101600</xdr:colOff>
      <xdr:row>95</xdr:row>
      <xdr:rowOff>148913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140040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2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総務費は、新庁舎本体建設工事の進捗に伴う事業費の増加などにより、住民一人あたりのコストは前年度に比べ、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21,469</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円増加し、類似団体平均と比べた場合も</a:t>
          </a:r>
          <a:r>
            <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rPr>
            <a:t>26,132</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国の物価高騰対策として実施した非課税世帯への生活支援金事業などにより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円増加し、類似団体平均と比べた場合も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消防費は、山口県中央消防指令センター整備による事業費の増加などにより、住民一人あたりのコストは前年度に比べ、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4,423</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円増加し、類似団体平均と比べた場合も</a:t>
          </a:r>
          <a:r>
            <a:rPr kumimoji="1" lang="en-US" altLang="ja-JP" sz="1300">
              <a:latin typeface="ＭＳ Ｐゴシック" panose="020B0600070205080204" pitchFamily="50" charset="-128"/>
              <a:ea typeface="ＭＳ Ｐゴシック" panose="020B0600070205080204" pitchFamily="50" charset="-128"/>
            </a:rPr>
            <a:t>2,765</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教育費は、学校給食公会計化による事業費の増加などにより、住民一人あたりのコストは前年度に比べ、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12,042</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2.503</a:t>
          </a:r>
          <a:r>
            <a:rPr kumimoji="1" lang="ja-JP" altLang="en-US" sz="1300">
              <a:latin typeface="ＭＳ Ｐゴシック" panose="020B0600070205080204" pitchFamily="50" charset="-128"/>
              <a:ea typeface="ＭＳ Ｐゴシック" panose="020B0600070205080204" pitchFamily="50" charset="-128"/>
            </a:rPr>
            <a:t>円安くなっている。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少子高齢化に伴う社会保障経費の増加が見込まれるだけではなく、老朽化した公民館の建替えや小中学校の大規模改修など、歳出の更なる増加が見込まれるため、地方財政措置される財源を最大限活用するなど、積極的な財源確保を行い、将来にわたり持続可能な行財政基盤の構築を推進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物価高騰対策事業などの歳出増に対して国の臨時交付金を最大限活用したことや、市税の増などによる歳入増により実質収支は黒字となっているが、前年度の収支差により単年度収支は赤字、財政調整基金の積立て・取崩しを控除した実質単年度収支も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今後も引き続き、経常経費を含め事業の見直しを行い、実質単年度収支の改善に努める。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全ての会計において黒字となっており、本市全体では、</a:t>
          </a:r>
          <a:r>
            <a:rPr kumimoji="1" lang="en-US" altLang="ja-JP" sz="1400">
              <a:latin typeface="ＭＳ ゴシック" pitchFamily="49" charset="-128"/>
              <a:ea typeface="ＭＳ ゴシック" pitchFamily="49" charset="-128"/>
            </a:rPr>
            <a:t>26.25</a:t>
          </a:r>
          <a:r>
            <a:rPr kumimoji="1" lang="ja-JP" altLang="en-US" sz="1400">
              <a:latin typeface="ＭＳ ゴシック" pitchFamily="49" charset="-128"/>
              <a:ea typeface="ＭＳ ゴシック" pitchFamily="49" charset="-128"/>
            </a:rPr>
            <a:t>％の黒字で、前年度に比べ、</a:t>
          </a:r>
          <a:r>
            <a:rPr kumimoji="1" lang="en-US" altLang="ja-JP" sz="1400">
              <a:latin typeface="ＭＳ ゴシック" pitchFamily="49" charset="-128"/>
              <a:ea typeface="ＭＳ ゴシック" pitchFamily="49" charset="-128"/>
            </a:rPr>
            <a:t>3.55</a:t>
          </a:r>
          <a:r>
            <a:rPr kumimoji="1" lang="ja-JP" altLang="en-US" sz="1400" strike="noStrike" baseline="0">
              <a:solidFill>
                <a:sysClr val="windowText" lastClr="000000"/>
              </a:solidFill>
              <a:latin typeface="ＭＳ ゴシック" pitchFamily="49" charset="-128"/>
              <a:ea typeface="ＭＳ ゴシック" pitchFamily="49" charset="-128"/>
            </a:rPr>
            <a:t>ポイント</a:t>
          </a:r>
          <a:r>
            <a:rPr kumimoji="1" lang="ja-JP" altLang="en-US" sz="1400">
              <a:latin typeface="ＭＳ ゴシック" pitchFamily="49" charset="-128"/>
              <a:ea typeface="ＭＳ ゴシック" pitchFamily="49" charset="-128"/>
            </a:rPr>
            <a:t>低くなっている。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早期健全化基準である</a:t>
          </a:r>
          <a:r>
            <a:rPr kumimoji="1" lang="en-US" altLang="ja-JP" sz="1400">
              <a:latin typeface="ＭＳ ゴシック" pitchFamily="49" charset="-128"/>
              <a:ea typeface="ＭＳ ゴシック" pitchFamily="49" charset="-128"/>
            </a:rPr>
            <a:t>17.07</a:t>
          </a:r>
          <a:r>
            <a:rPr kumimoji="1" lang="ja-JP" altLang="en-US" sz="1400">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臨時財政対策債の元金償還の開始により、元利償還金が増加したため、実質公債費比率の分子が増加した。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増等により充当可能基金は増加したものの、一般会計等に係る地方債の現在高が、新庁舎建設事業などで発行額が償還額を上回ったことにより増加し、将来負担比率の分子は前年度に比べ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前年度同様、将来負担比率の分子はマイナスを維持しているが、今後も事業実施の適正化を図り、財政の健全化に努める。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新庁舎建設事業の実施による庁舎建設基金の減少などがあったものの、臨時財政対策債償還基金費の積み立てや、今後発生する公共施設の改修に備えるための積み立てなどにより、全体の基金の残高は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に伴う基金の減少が見込まれるが、基金の取崩に依存しない健全な財政運営を推進し、計画的かつ有効的に基金を活用する。また、基金の一括運用及び債権の購入管理することで、資金運用の更なる効率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・庁舎建設基金：市庁舎の建設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・公共施設等整備基金：公共施設等の機能的かつ効果的な整備及び運営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・ふるさと振興基金：魅力ある活力に満ちたまちづくりの推進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・成長再生推進基金：成長及び再生に向けた施設の推進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・社会福祉事業振興基金：社会福祉事業の振興及び奨励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新庁舎建設事業の実施により庁舎建設基金を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百万円取り崩すなどしたが、収益事業による繰入金等を活用し、ふるさと振興基金や公共施設等整備基金への積立を行ったことにより、残高全体として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地方税等の増加があったものの、物価高騰対策などの実施もあり、本市の財政状況を勘案し、積立を上回る取崩を行ったため、残高が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引き続き、災害などに備えるための残高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臨時財政対策債の償還金を積み立てたことなどにより、残高が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市債の償還に必要な財源を確保し、公債費の負担に備える。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zoomScale="85" zoomScaleNormal="85" workbookViewId="0">
      <selection activeCell="F58" sqref="F58"/>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55956243</v>
      </c>
      <c r="BO4" s="358"/>
      <c r="BP4" s="358"/>
      <c r="BQ4" s="358"/>
      <c r="BR4" s="358"/>
      <c r="BS4" s="358"/>
      <c r="BT4" s="358"/>
      <c r="BU4" s="359"/>
      <c r="BV4" s="357">
        <v>50864507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7.2</v>
      </c>
      <c r="CU4" s="364"/>
      <c r="CV4" s="364"/>
      <c r="CW4" s="364"/>
      <c r="CX4" s="364"/>
      <c r="CY4" s="364"/>
      <c r="CZ4" s="364"/>
      <c r="DA4" s="365"/>
      <c r="DB4" s="363">
        <v>8.6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53660280</v>
      </c>
      <c r="BO5" s="395"/>
      <c r="BP5" s="395"/>
      <c r="BQ5" s="395"/>
      <c r="BR5" s="395"/>
      <c r="BS5" s="395"/>
      <c r="BT5" s="395"/>
      <c r="BU5" s="396"/>
      <c r="BV5" s="394">
        <v>48433150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92.4</v>
      </c>
      <c r="CU5" s="392"/>
      <c r="CV5" s="392"/>
      <c r="CW5" s="392"/>
      <c r="CX5" s="392"/>
      <c r="CY5" s="392"/>
      <c r="CZ5" s="392"/>
      <c r="DA5" s="393"/>
      <c r="DB5" s="391">
        <v>94.9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2295963</v>
      </c>
      <c r="BO6" s="395"/>
      <c r="BP6" s="395"/>
      <c r="BQ6" s="395"/>
      <c r="BR6" s="395"/>
      <c r="BS6" s="395"/>
      <c r="BT6" s="395"/>
      <c r="BU6" s="396"/>
      <c r="BV6" s="394">
        <v>2431357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93.3</v>
      </c>
      <c r="CU6" s="432"/>
      <c r="CV6" s="432"/>
      <c r="CW6" s="432"/>
      <c r="CX6" s="432"/>
      <c r="CY6" s="432"/>
      <c r="CZ6" s="432"/>
      <c r="DA6" s="433"/>
      <c r="DB6" s="431">
        <v>97.5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479059</v>
      </c>
      <c r="BO7" s="395"/>
      <c r="BP7" s="395"/>
      <c r="BQ7" s="395"/>
      <c r="BR7" s="395"/>
      <c r="BS7" s="395"/>
      <c r="BT7" s="395"/>
      <c r="BU7" s="396"/>
      <c r="BV7" s="394">
        <v>333462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25140446</v>
      </c>
      <c r="CU7" s="395"/>
      <c r="CV7" s="395"/>
      <c r="CW7" s="395"/>
      <c r="CX7" s="395"/>
      <c r="CY7" s="395"/>
      <c r="CZ7" s="395"/>
      <c r="DA7" s="396"/>
      <c r="DB7" s="394">
        <v>24388247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1816904</v>
      </c>
      <c r="BO8" s="395"/>
      <c r="BP8" s="395"/>
      <c r="BQ8" s="395"/>
      <c r="BR8" s="395"/>
      <c r="BS8" s="395"/>
      <c r="BT8" s="395"/>
      <c r="BU8" s="396"/>
      <c r="BV8" s="394">
        <v>2097895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0.75</v>
      </c>
      <c r="CU8" s="435"/>
      <c r="CV8" s="435"/>
      <c r="CW8" s="435"/>
      <c r="CX8" s="435"/>
      <c r="CY8" s="435"/>
      <c r="CZ8" s="435"/>
      <c r="DA8" s="436"/>
      <c r="DB8" s="434">
        <v>0.77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113979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-280991</v>
      </c>
      <c r="BO9" s="395"/>
      <c r="BP9" s="395"/>
      <c r="BQ9" s="395"/>
      <c r="BR9" s="395"/>
      <c r="BS9" s="395"/>
      <c r="BT9" s="395"/>
      <c r="BU9" s="396"/>
      <c r="BV9" s="394">
        <v>449025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11.6</v>
      </c>
      <c r="CU9" s="392"/>
      <c r="CV9" s="392"/>
      <c r="CW9" s="392"/>
      <c r="CX9" s="392"/>
      <c r="CY9" s="392"/>
      <c r="CZ9" s="392"/>
      <c r="DA9" s="393"/>
      <c r="DB9" s="391">
        <v>12.4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115942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1079264</v>
      </c>
      <c r="BO10" s="395"/>
      <c r="BP10" s="395"/>
      <c r="BQ10" s="395"/>
      <c r="BR10" s="395"/>
      <c r="BS10" s="395"/>
      <c r="BT10" s="395"/>
      <c r="BU10" s="396"/>
      <c r="BV10" s="394">
        <v>1286300</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113888</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1100000</v>
      </c>
      <c r="BO12" s="395"/>
      <c r="BP12" s="395"/>
      <c r="BQ12" s="395"/>
      <c r="BR12" s="395"/>
      <c r="BS12" s="395"/>
      <c r="BT12" s="395"/>
      <c r="BU12" s="396"/>
      <c r="BV12" s="394">
        <v>1000000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112010</v>
      </c>
      <c r="S13" s="479"/>
      <c r="T13" s="479"/>
      <c r="U13" s="479"/>
      <c r="V13" s="480"/>
      <c r="W13" s="410" t="s">
        <v>130</v>
      </c>
      <c r="X13" s="411"/>
      <c r="Y13" s="411"/>
      <c r="Z13" s="411"/>
      <c r="AA13" s="411"/>
      <c r="AB13" s="401"/>
      <c r="AC13" s="445">
        <v>1324</v>
      </c>
      <c r="AD13" s="446"/>
      <c r="AE13" s="446"/>
      <c r="AF13" s="446"/>
      <c r="AG13" s="488"/>
      <c r="AH13" s="445">
        <v>1374</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-301727</v>
      </c>
      <c r="BO13" s="395"/>
      <c r="BP13" s="395"/>
      <c r="BQ13" s="395"/>
      <c r="BR13" s="395"/>
      <c r="BS13" s="395"/>
      <c r="BT13" s="395"/>
      <c r="BU13" s="396"/>
      <c r="BV13" s="394">
        <v>735325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3.5</v>
      </c>
      <c r="CU13" s="392"/>
      <c r="CV13" s="392"/>
      <c r="CW13" s="392"/>
      <c r="CX13" s="392"/>
      <c r="CY13" s="392"/>
      <c r="CZ13" s="392"/>
      <c r="DA13" s="393"/>
      <c r="DB13" s="391">
        <v>3.3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113927</v>
      </c>
      <c r="S14" s="479"/>
      <c r="T14" s="479"/>
      <c r="U14" s="479"/>
      <c r="V14" s="480"/>
      <c r="W14" s="384"/>
      <c r="X14" s="385"/>
      <c r="Y14" s="385"/>
      <c r="Z14" s="385"/>
      <c r="AA14" s="385"/>
      <c r="AB14" s="374"/>
      <c r="AC14" s="481">
        <v>2.5</v>
      </c>
      <c r="AD14" s="482"/>
      <c r="AE14" s="482"/>
      <c r="AF14" s="482"/>
      <c r="AG14" s="483"/>
      <c r="AH14" s="481">
        <v>2.5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112654</v>
      </c>
      <c r="S15" s="479"/>
      <c r="T15" s="479"/>
      <c r="U15" s="479"/>
      <c r="V15" s="480"/>
      <c r="W15" s="410" t="s">
        <v>137</v>
      </c>
      <c r="X15" s="411"/>
      <c r="Y15" s="411"/>
      <c r="Z15" s="411"/>
      <c r="AA15" s="411"/>
      <c r="AB15" s="401"/>
      <c r="AC15" s="445">
        <v>16914</v>
      </c>
      <c r="AD15" s="446"/>
      <c r="AE15" s="446"/>
      <c r="AF15" s="446"/>
      <c r="AG15" s="488"/>
      <c r="AH15" s="445">
        <v>17118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15639400</v>
      </c>
      <c r="BO15" s="358"/>
      <c r="BP15" s="358"/>
      <c r="BQ15" s="358"/>
      <c r="BR15" s="358"/>
      <c r="BS15" s="358"/>
      <c r="BT15" s="358"/>
      <c r="BU15" s="359"/>
      <c r="BV15" s="357">
        <v>14635306</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31.9</v>
      </c>
      <c r="AD16" s="482"/>
      <c r="AE16" s="482"/>
      <c r="AF16" s="482"/>
      <c r="AG16" s="483"/>
      <c r="AH16" s="481">
        <v>31.7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20780043</v>
      </c>
      <c r="BO16" s="395"/>
      <c r="BP16" s="395"/>
      <c r="BQ16" s="395"/>
      <c r="BR16" s="395"/>
      <c r="BS16" s="395"/>
      <c r="BT16" s="395"/>
      <c r="BU16" s="396"/>
      <c r="BV16" s="394">
        <v>19878039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34801</v>
      </c>
      <c r="AD17" s="446"/>
      <c r="AE17" s="446"/>
      <c r="AF17" s="446"/>
      <c r="AG17" s="488"/>
      <c r="AH17" s="445">
        <v>35456</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19774212</v>
      </c>
      <c r="BO17" s="395"/>
      <c r="BP17" s="395"/>
      <c r="BQ17" s="395"/>
      <c r="BR17" s="395"/>
      <c r="BS17" s="395"/>
      <c r="BT17" s="395"/>
      <c r="BU17" s="396"/>
      <c r="BV17" s="394">
        <v>18455748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189.37</v>
      </c>
      <c r="M18" s="518"/>
      <c r="N18" s="518"/>
      <c r="O18" s="518"/>
      <c r="P18" s="518"/>
      <c r="Q18" s="518"/>
      <c r="R18" s="519"/>
      <c r="S18" s="519"/>
      <c r="T18" s="519"/>
      <c r="U18" s="519"/>
      <c r="V18" s="520"/>
      <c r="W18" s="412"/>
      <c r="X18" s="413"/>
      <c r="Y18" s="413"/>
      <c r="Z18" s="413"/>
      <c r="AA18" s="413"/>
      <c r="AB18" s="404"/>
      <c r="AC18" s="521">
        <v>65.599999999999994</v>
      </c>
      <c r="AD18" s="522"/>
      <c r="AE18" s="522"/>
      <c r="AF18" s="522"/>
      <c r="AG18" s="523"/>
      <c r="AH18" s="521">
        <v>65.7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24125489</v>
      </c>
      <c r="BO18" s="395"/>
      <c r="BP18" s="395"/>
      <c r="BQ18" s="395"/>
      <c r="BR18" s="395"/>
      <c r="BS18" s="395"/>
      <c r="BT18" s="395"/>
      <c r="BU18" s="396"/>
      <c r="BV18" s="394">
        <v>24272211</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602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34356612</v>
      </c>
      <c r="BO19" s="395"/>
      <c r="BP19" s="395"/>
      <c r="BQ19" s="395"/>
      <c r="BR19" s="395"/>
      <c r="BS19" s="395"/>
      <c r="BT19" s="395"/>
      <c r="BU19" s="396"/>
      <c r="BV19" s="394">
        <v>31715651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48858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44819623</v>
      </c>
      <c r="BO22" s="358"/>
      <c r="BP22" s="358"/>
      <c r="BQ22" s="358"/>
      <c r="BR22" s="358"/>
      <c r="BS22" s="358"/>
      <c r="BT22" s="358"/>
      <c r="BU22" s="359"/>
      <c r="BV22" s="357">
        <v>42170916</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34952450</v>
      </c>
      <c r="BO23" s="395"/>
      <c r="BP23" s="395"/>
      <c r="BQ23" s="395"/>
      <c r="BR23" s="395"/>
      <c r="BS23" s="395"/>
      <c r="BT23" s="395"/>
      <c r="BU23" s="396"/>
      <c r="BV23" s="394">
        <v>36570288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9120</v>
      </c>
      <c r="R24" s="446"/>
      <c r="S24" s="446"/>
      <c r="T24" s="446"/>
      <c r="U24" s="446"/>
      <c r="V24" s="488"/>
      <c r="W24" s="540"/>
      <c r="X24" s="541"/>
      <c r="Y24" s="542"/>
      <c r="Z24" s="444" t="s">
        <v>162</v>
      </c>
      <c r="AA24" s="424"/>
      <c r="AB24" s="424"/>
      <c r="AC24" s="424"/>
      <c r="AD24" s="424"/>
      <c r="AE24" s="424"/>
      <c r="AF24" s="424"/>
      <c r="AG24" s="425"/>
      <c r="AH24" s="445">
        <v>768</v>
      </c>
      <c r="AI24" s="446"/>
      <c r="AJ24" s="446"/>
      <c r="AK24" s="446"/>
      <c r="AL24" s="488"/>
      <c r="AM24" s="445">
        <v>2350848</v>
      </c>
      <c r="AN24" s="446"/>
      <c r="AO24" s="446"/>
      <c r="AP24" s="446"/>
      <c r="AQ24" s="446"/>
      <c r="AR24" s="488"/>
      <c r="AS24" s="445">
        <v>3061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26332247</v>
      </c>
      <c r="BO24" s="395"/>
      <c r="BP24" s="395"/>
      <c r="BQ24" s="395"/>
      <c r="BR24" s="395"/>
      <c r="BS24" s="395"/>
      <c r="BT24" s="395"/>
      <c r="BU24" s="396"/>
      <c r="BV24" s="394">
        <v>22313939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7450</v>
      </c>
      <c r="R25" s="446"/>
      <c r="S25" s="446"/>
      <c r="T25" s="446"/>
      <c r="U25" s="446"/>
      <c r="V25" s="488"/>
      <c r="W25" s="540"/>
      <c r="X25" s="541"/>
      <c r="Y25" s="542"/>
      <c r="Z25" s="444" t="s">
        <v>165</v>
      </c>
      <c r="AA25" s="424"/>
      <c r="AB25" s="424"/>
      <c r="AC25" s="424"/>
      <c r="AD25" s="424"/>
      <c r="AE25" s="424"/>
      <c r="AF25" s="424"/>
      <c r="AG25" s="425"/>
      <c r="AH25" s="445">
        <v>142</v>
      </c>
      <c r="AI25" s="446"/>
      <c r="AJ25" s="446"/>
      <c r="AK25" s="446"/>
      <c r="AL25" s="488"/>
      <c r="AM25" s="445">
        <v>417906</v>
      </c>
      <c r="AN25" s="446"/>
      <c r="AO25" s="446"/>
      <c r="AP25" s="446"/>
      <c r="AQ25" s="446"/>
      <c r="AR25" s="488"/>
      <c r="AS25" s="445">
        <v>2943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29570336</v>
      </c>
      <c r="BO25" s="358"/>
      <c r="BP25" s="358"/>
      <c r="BQ25" s="358"/>
      <c r="BR25" s="358"/>
      <c r="BS25" s="358"/>
      <c r="BT25" s="358"/>
      <c r="BU25" s="359"/>
      <c r="BV25" s="357">
        <v>27239454</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6500</v>
      </c>
      <c r="R26" s="446"/>
      <c r="S26" s="446"/>
      <c r="T26" s="446"/>
      <c r="U26" s="446"/>
      <c r="V26" s="488"/>
      <c r="W26" s="540"/>
      <c r="X26" s="541"/>
      <c r="Y26" s="542"/>
      <c r="Z26" s="444" t="s">
        <v>168</v>
      </c>
      <c r="AA26" s="546"/>
      <c r="AB26" s="546"/>
      <c r="AC26" s="546"/>
      <c r="AD26" s="546"/>
      <c r="AE26" s="546"/>
      <c r="AF26" s="546"/>
      <c r="AG26" s="547"/>
      <c r="AH26" s="445">
        <v>74</v>
      </c>
      <c r="AI26" s="446"/>
      <c r="AJ26" s="446"/>
      <c r="AK26" s="446"/>
      <c r="AL26" s="488"/>
      <c r="AM26" s="445">
        <v>245014</v>
      </c>
      <c r="AN26" s="446"/>
      <c r="AO26" s="446"/>
      <c r="AP26" s="446"/>
      <c r="AQ26" s="446"/>
      <c r="AR26" s="488"/>
      <c r="AS26" s="445">
        <v>3311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360000</v>
      </c>
      <c r="BO26" s="395"/>
      <c r="BP26" s="395"/>
      <c r="BQ26" s="395"/>
      <c r="BR26" s="395"/>
      <c r="BS26" s="395"/>
      <c r="BT26" s="395"/>
      <c r="BU26" s="396"/>
      <c r="BV26" s="394">
        <v>360000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5130</v>
      </c>
      <c r="R27" s="446"/>
      <c r="S27" s="446"/>
      <c r="T27" s="446"/>
      <c r="U27" s="446"/>
      <c r="V27" s="488"/>
      <c r="W27" s="540"/>
      <c r="X27" s="541"/>
      <c r="Y27" s="542"/>
      <c r="Z27" s="444" t="s">
        <v>171</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4410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3438562</v>
      </c>
      <c r="BO28" s="358"/>
      <c r="BP28" s="358"/>
      <c r="BQ28" s="358"/>
      <c r="BR28" s="358"/>
      <c r="BS28" s="358"/>
      <c r="BT28" s="358"/>
      <c r="BU28" s="359"/>
      <c r="BV28" s="357">
        <v>3459283</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23</v>
      </c>
      <c r="M29" s="446"/>
      <c r="N29" s="446"/>
      <c r="O29" s="446"/>
      <c r="P29" s="488"/>
      <c r="Q29" s="445">
        <v>4160</v>
      </c>
      <c r="R29" s="446"/>
      <c r="S29" s="446"/>
      <c r="T29" s="446"/>
      <c r="U29" s="446"/>
      <c r="V29" s="488"/>
      <c r="W29" s="543"/>
      <c r="X29" s="544"/>
      <c r="Y29" s="545"/>
      <c r="Z29" s="444" t="s">
        <v>177</v>
      </c>
      <c r="AA29" s="424"/>
      <c r="AB29" s="424"/>
      <c r="AC29" s="424"/>
      <c r="AD29" s="424"/>
      <c r="AE29" s="424"/>
      <c r="AF29" s="424"/>
      <c r="AG29" s="425"/>
      <c r="AH29" s="445">
        <v>768</v>
      </c>
      <c r="AI29" s="446"/>
      <c r="AJ29" s="446"/>
      <c r="AK29" s="446"/>
      <c r="AL29" s="488"/>
      <c r="AM29" s="445">
        <v>2350848</v>
      </c>
      <c r="AN29" s="446"/>
      <c r="AO29" s="446"/>
      <c r="AP29" s="446"/>
      <c r="AQ29" s="446"/>
      <c r="AR29" s="488"/>
      <c r="AS29" s="445">
        <v>3061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3250063</v>
      </c>
      <c r="BO29" s="395"/>
      <c r="BP29" s="395"/>
      <c r="BQ29" s="395"/>
      <c r="BR29" s="395"/>
      <c r="BS29" s="395"/>
      <c r="BT29" s="395"/>
      <c r="BU29" s="396"/>
      <c r="BV29" s="394">
        <v>2949899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5588350</v>
      </c>
      <c r="BO30" s="514"/>
      <c r="BP30" s="514"/>
      <c r="BQ30" s="514"/>
      <c r="BR30" s="514"/>
      <c r="BS30" s="514"/>
      <c r="BT30" s="514"/>
      <c r="BU30" s="515"/>
      <c r="BV30" s="513">
        <v>5007714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競輪事業特別会計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IF('各会計、関係団体の財政状況及び健全化判断比率'!B36="","",'各会計、関係団体の財政状況及び健全化判断比率'!B36)</f>
        <v>青果市場事業特別会計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山口県市町総合事務組合（一般会計）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防府市農業公社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国民健康保険事業特別会計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IF('各会計、関係団体の財政状況及び健全化判断比率'!B34="","",'各会計、関係団体の財政状況及び健全化判断比率'!B34)</f>
        <v>工業用水道事業会計</v>
      </c>
      <c r="AP35" s="585"/>
      <c r="AQ35" s="585"/>
      <c r="AR35" s="585"/>
      <c r="AS35" s="585"/>
      <c r="AT35" s="585"/>
      <c r="AU35" s="585"/>
      <c r="AV35" s="585"/>
      <c r="AW35" s="585"/>
      <c r="AX35" s="585"/>
      <c r="AY35" s="585"/>
      <c r="AZ35" s="585"/>
      <c r="BA35" s="585"/>
      <c r="BB35" s="585"/>
      <c r="BC35" s="585"/>
      <c r="BD35" s="175"/>
      <c r="BE35" s="584">
        <f t="shared" ref="BE35:BE43" si="1">IF(BG35="","",BE34+1)</f>
        <v>11</v>
      </c>
      <c r="BF35" s="584"/>
      <c r="BG35" s="585" t="str">
        <f>IF('各会計、関係団体の財政状況及び健全化判断比率'!B37="","",'各会計、関係団体の財政状況及び健全化判断比率'!B37)</f>
        <v>と場事業特別会計</v>
      </c>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山口県市町総合事務組合（非常勤職員公務災害補償特別会計）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防府水道センター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交通災害共済事業特別会計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IF('各会計、関係団体の財政状況及び健全化判断比率'!B35="","",'各会計、関係団体の財政状況及び健全化判断比率'!B35)</f>
        <v>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山口県市町総合事務組合（山口県自治会館管理特別会計）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防府市文化振興財団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山口県後期高齢者医療広域連合（一般会計）</v>
      </c>
      <c r="BZ37" s="585"/>
      <c r="CA37" s="585"/>
      <c r="CB37" s="585"/>
      <c r="CC37" s="585"/>
      <c r="CD37" s="585"/>
      <c r="CE37" s="585"/>
      <c r="CF37" s="585"/>
      <c r="CG37" s="585"/>
      <c r="CH37" s="585"/>
      <c r="CI37" s="585"/>
      <c r="CJ37" s="585"/>
      <c r="CK37" s="585"/>
      <c r="CL37" s="585"/>
      <c r="CM37" s="585"/>
      <c r="CN37" s="175"/>
      <c r="CO37" s="584">
        <f t="shared" si="3"/>
        <v>20</v>
      </c>
      <c r="CP37" s="584"/>
      <c r="CQ37" s="585" t="str">
        <f>IF('各会計、関係団体の財政状況及び健全化判断比率'!BS10="","",'各会計、関係団体の財政状況及び健全化判断比率'!BS10)</f>
        <v>野島海運</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後期高齢者医療事業特別会計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山口県後期高齢者医療広域連合（後期高齢者医療特別会計）</v>
      </c>
      <c r="BZ38" s="585"/>
      <c r="CA38" s="585"/>
      <c r="CB38" s="585"/>
      <c r="CC38" s="585"/>
      <c r="CD38" s="585"/>
      <c r="CE38" s="585"/>
      <c r="CF38" s="585"/>
      <c r="CG38" s="585"/>
      <c r="CH38" s="585"/>
      <c r="CI38" s="585"/>
      <c r="CJ38" s="585"/>
      <c r="CK38" s="585"/>
      <c r="CL38" s="585"/>
      <c r="CM38" s="585"/>
      <c r="CN38" s="175"/>
      <c r="CO38" s="584">
        <f t="shared" si="3"/>
        <v>21</v>
      </c>
      <c r="CP38" s="584"/>
      <c r="CQ38" s="585" t="str">
        <f>IF('各会計、関係団体の財政状況及び健全化判断比率'!BS11="","",'各会計、関係団体の財政状況及び健全化判断比率'!BS11)</f>
        <v>防府市土地開発公社</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22</v>
      </c>
      <c r="CP39" s="584"/>
      <c r="CQ39" s="585" t="str">
        <f>IF('各会計、関係団体の財政状況及び健全化判断比率'!BS12="","",'各会計、関係団体の財政状況及び健全化判断比率'!BS12)</f>
        <v>防府市地域振興</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23</v>
      </c>
      <c r="CP40" s="584"/>
      <c r="CQ40" s="585" t="str">
        <f>IF('各会計、関係団体の財政状況及び健全化判断比率'!BS13="","",'各会計、関係団体の財政状況及び健全化判断比率'!BS13)</f>
        <v>やまぐち農林振興公社</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KuTV5hK3R66+d0GPfeIa0mWCj6M16Nh+5k1OnayJo804n9TxitZ06V2BMO7ZxK2/J2IF0Gkb5/tYqqJQz1q7Q==" saltValue="DrOf2+EN/UA8sfXCs466Q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F58" sqref="F58"/>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17624121</v>
      </c>
      <c r="S5" s="600"/>
      <c r="T5" s="600"/>
      <c r="U5" s="600"/>
      <c r="V5" s="600"/>
      <c r="W5" s="600"/>
      <c r="X5" s="600"/>
      <c r="Y5" s="601"/>
      <c r="Z5" s="602">
        <v>31.5</v>
      </c>
      <c r="AA5" s="602"/>
      <c r="AB5" s="602"/>
      <c r="AC5" s="602"/>
      <c r="AD5" s="603">
        <v>16580884</v>
      </c>
      <c r="AE5" s="603"/>
      <c r="AF5" s="603"/>
      <c r="AG5" s="603"/>
      <c r="AH5" s="603"/>
      <c r="AI5" s="603"/>
      <c r="AJ5" s="603"/>
      <c r="AK5" s="603"/>
      <c r="AL5" s="604">
        <v>64.099999999999994</v>
      </c>
      <c r="AM5" s="605"/>
      <c r="AN5" s="605"/>
      <c r="AO5" s="606"/>
      <c r="AP5" s="596" t="s">
        <v>216</v>
      </c>
      <c r="AQ5" s="597"/>
      <c r="AR5" s="597"/>
      <c r="AS5" s="597"/>
      <c r="AT5" s="597"/>
      <c r="AU5" s="597"/>
      <c r="AV5" s="597"/>
      <c r="AW5" s="597"/>
      <c r="AX5" s="597"/>
      <c r="AY5" s="597"/>
      <c r="AZ5" s="597"/>
      <c r="BA5" s="597"/>
      <c r="BB5" s="597"/>
      <c r="BC5" s="597"/>
      <c r="BD5" s="597"/>
      <c r="BE5" s="597"/>
      <c r="BF5" s="598"/>
      <c r="BG5" s="610">
        <v>16580884</v>
      </c>
      <c r="BH5" s="611"/>
      <c r="BI5" s="611"/>
      <c r="BJ5" s="611"/>
      <c r="BK5" s="611"/>
      <c r="BL5" s="611"/>
      <c r="BM5" s="611"/>
      <c r="BN5" s="612"/>
      <c r="BO5" s="613">
        <v>94.1</v>
      </c>
      <c r="BP5" s="613"/>
      <c r="BQ5" s="613"/>
      <c r="BR5" s="613"/>
      <c r="BS5" s="614">
        <v>206841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412977</v>
      </c>
      <c r="S6" s="611"/>
      <c r="T6" s="611"/>
      <c r="U6" s="611"/>
      <c r="V6" s="611"/>
      <c r="W6" s="611"/>
      <c r="X6" s="611"/>
      <c r="Y6" s="612"/>
      <c r="Z6" s="613">
        <v>0.7</v>
      </c>
      <c r="AA6" s="613"/>
      <c r="AB6" s="613"/>
      <c r="AC6" s="613"/>
      <c r="AD6" s="614">
        <v>412977</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16580884</v>
      </c>
      <c r="BH6" s="611"/>
      <c r="BI6" s="611"/>
      <c r="BJ6" s="611"/>
      <c r="BK6" s="611"/>
      <c r="BL6" s="611"/>
      <c r="BM6" s="611"/>
      <c r="BN6" s="612"/>
      <c r="BO6" s="613">
        <v>94.1</v>
      </c>
      <c r="BP6" s="613"/>
      <c r="BQ6" s="613"/>
      <c r="BR6" s="613"/>
      <c r="BS6" s="614">
        <v>206841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280508</v>
      </c>
      <c r="CS6" s="611"/>
      <c r="CT6" s="611"/>
      <c r="CU6" s="611"/>
      <c r="CV6" s="611"/>
      <c r="CW6" s="611"/>
      <c r="CX6" s="611"/>
      <c r="CY6" s="612"/>
      <c r="CZ6" s="604">
        <v>0.5</v>
      </c>
      <c r="DA6" s="605"/>
      <c r="DB6" s="605"/>
      <c r="DC6" s="621"/>
      <c r="DD6" s="619" t="s">
        <v>121</v>
      </c>
      <c r="DE6" s="611"/>
      <c r="DF6" s="611"/>
      <c r="DG6" s="611"/>
      <c r="DH6" s="611"/>
      <c r="DI6" s="611"/>
      <c r="DJ6" s="611"/>
      <c r="DK6" s="611"/>
      <c r="DL6" s="611"/>
      <c r="DM6" s="611"/>
      <c r="DN6" s="611"/>
      <c r="DO6" s="611"/>
      <c r="DP6" s="612"/>
      <c r="DQ6" s="619">
        <v>280508</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9875</v>
      </c>
      <c r="S7" s="611"/>
      <c r="T7" s="611"/>
      <c r="U7" s="611"/>
      <c r="V7" s="611"/>
      <c r="W7" s="611"/>
      <c r="X7" s="611"/>
      <c r="Y7" s="612"/>
      <c r="Z7" s="613">
        <v>0</v>
      </c>
      <c r="AA7" s="613"/>
      <c r="AB7" s="613"/>
      <c r="AC7" s="613"/>
      <c r="AD7" s="614">
        <v>9875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6995990</v>
      </c>
      <c r="BH7" s="611"/>
      <c r="BI7" s="611"/>
      <c r="BJ7" s="611"/>
      <c r="BK7" s="611"/>
      <c r="BL7" s="611"/>
      <c r="BM7" s="611"/>
      <c r="BN7" s="612"/>
      <c r="BO7" s="613">
        <v>39.700000000000003</v>
      </c>
      <c r="BP7" s="613"/>
      <c r="BQ7" s="613"/>
      <c r="BR7" s="613"/>
      <c r="BS7" s="614">
        <v>206841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9825798</v>
      </c>
      <c r="CS7" s="611"/>
      <c r="CT7" s="611"/>
      <c r="CU7" s="611"/>
      <c r="CV7" s="611"/>
      <c r="CW7" s="611"/>
      <c r="CX7" s="611"/>
      <c r="CY7" s="612"/>
      <c r="CZ7" s="613">
        <v>18.3</v>
      </c>
      <c r="DA7" s="613"/>
      <c r="DB7" s="613"/>
      <c r="DC7" s="613"/>
      <c r="DD7" s="619">
        <v>3781688</v>
      </c>
      <c r="DE7" s="611"/>
      <c r="DF7" s="611"/>
      <c r="DG7" s="611"/>
      <c r="DH7" s="611"/>
      <c r="DI7" s="611"/>
      <c r="DJ7" s="611"/>
      <c r="DK7" s="611"/>
      <c r="DL7" s="611"/>
      <c r="DM7" s="611"/>
      <c r="DN7" s="611"/>
      <c r="DO7" s="611"/>
      <c r="DP7" s="612"/>
      <c r="DQ7" s="619">
        <v>5517707</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91146</v>
      </c>
      <c r="S8" s="611"/>
      <c r="T8" s="611"/>
      <c r="U8" s="611"/>
      <c r="V8" s="611"/>
      <c r="W8" s="611"/>
      <c r="X8" s="611"/>
      <c r="Y8" s="612"/>
      <c r="Z8" s="613">
        <v>0.2</v>
      </c>
      <c r="AA8" s="613"/>
      <c r="AB8" s="613"/>
      <c r="AC8" s="613"/>
      <c r="AD8" s="614">
        <v>91146</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205520</v>
      </c>
      <c r="BH8" s="611"/>
      <c r="BI8" s="611"/>
      <c r="BJ8" s="611"/>
      <c r="BK8" s="611"/>
      <c r="BL8" s="611"/>
      <c r="BM8" s="611"/>
      <c r="BN8" s="612"/>
      <c r="BO8" s="613">
        <v>1.2</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20214470</v>
      </c>
      <c r="CS8" s="611"/>
      <c r="CT8" s="611"/>
      <c r="CU8" s="611"/>
      <c r="CV8" s="611"/>
      <c r="CW8" s="611"/>
      <c r="CX8" s="611"/>
      <c r="CY8" s="612"/>
      <c r="CZ8" s="613">
        <v>37.700000000000003</v>
      </c>
      <c r="DA8" s="613"/>
      <c r="DB8" s="613"/>
      <c r="DC8" s="613"/>
      <c r="DD8" s="619">
        <v>434082</v>
      </c>
      <c r="DE8" s="611"/>
      <c r="DF8" s="611"/>
      <c r="DG8" s="611"/>
      <c r="DH8" s="611"/>
      <c r="DI8" s="611"/>
      <c r="DJ8" s="611"/>
      <c r="DK8" s="611"/>
      <c r="DL8" s="611"/>
      <c r="DM8" s="611"/>
      <c r="DN8" s="611"/>
      <c r="DO8" s="611"/>
      <c r="DP8" s="612"/>
      <c r="DQ8" s="619">
        <v>10346808</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101523</v>
      </c>
      <c r="S9" s="611"/>
      <c r="T9" s="611"/>
      <c r="U9" s="611"/>
      <c r="V9" s="611"/>
      <c r="W9" s="611"/>
      <c r="X9" s="611"/>
      <c r="Y9" s="612"/>
      <c r="Z9" s="613">
        <v>0.2</v>
      </c>
      <c r="AA9" s="613"/>
      <c r="AB9" s="613"/>
      <c r="AC9" s="613"/>
      <c r="AD9" s="614">
        <v>101523</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5768190</v>
      </c>
      <c r="BH9" s="611"/>
      <c r="BI9" s="611"/>
      <c r="BJ9" s="611"/>
      <c r="BK9" s="611"/>
      <c r="BL9" s="611"/>
      <c r="BM9" s="611"/>
      <c r="BN9" s="612"/>
      <c r="BO9" s="613">
        <v>32.700000000000003</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3716383</v>
      </c>
      <c r="CS9" s="611"/>
      <c r="CT9" s="611"/>
      <c r="CU9" s="611"/>
      <c r="CV9" s="611"/>
      <c r="CW9" s="611"/>
      <c r="CX9" s="611"/>
      <c r="CY9" s="612"/>
      <c r="CZ9" s="613">
        <v>6.9</v>
      </c>
      <c r="DA9" s="613"/>
      <c r="DB9" s="613"/>
      <c r="DC9" s="613"/>
      <c r="DD9" s="619">
        <v>86806</v>
      </c>
      <c r="DE9" s="611"/>
      <c r="DF9" s="611"/>
      <c r="DG9" s="611"/>
      <c r="DH9" s="611"/>
      <c r="DI9" s="611"/>
      <c r="DJ9" s="611"/>
      <c r="DK9" s="611"/>
      <c r="DL9" s="611"/>
      <c r="DM9" s="611"/>
      <c r="DN9" s="611"/>
      <c r="DO9" s="611"/>
      <c r="DP9" s="612"/>
      <c r="DQ9" s="619">
        <v>2804793</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296663</v>
      </c>
      <c r="BH10" s="611"/>
      <c r="BI10" s="611"/>
      <c r="BJ10" s="611"/>
      <c r="BK10" s="611"/>
      <c r="BL10" s="611"/>
      <c r="BM10" s="611"/>
      <c r="BN10" s="612"/>
      <c r="BO10" s="613">
        <v>1.7</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200681</v>
      </c>
      <c r="CS10" s="611"/>
      <c r="CT10" s="611"/>
      <c r="CU10" s="611"/>
      <c r="CV10" s="611"/>
      <c r="CW10" s="611"/>
      <c r="CX10" s="611"/>
      <c r="CY10" s="612"/>
      <c r="CZ10" s="613">
        <v>0.4</v>
      </c>
      <c r="DA10" s="613"/>
      <c r="DB10" s="613"/>
      <c r="DC10" s="613"/>
      <c r="DD10" s="619">
        <v>15738</v>
      </c>
      <c r="DE10" s="611"/>
      <c r="DF10" s="611"/>
      <c r="DG10" s="611"/>
      <c r="DH10" s="611"/>
      <c r="DI10" s="611"/>
      <c r="DJ10" s="611"/>
      <c r="DK10" s="611"/>
      <c r="DL10" s="611"/>
      <c r="DM10" s="611"/>
      <c r="DN10" s="611"/>
      <c r="DO10" s="611"/>
      <c r="DP10" s="612"/>
      <c r="DQ10" s="619">
        <v>164428</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2756942</v>
      </c>
      <c r="S11" s="611"/>
      <c r="T11" s="611"/>
      <c r="U11" s="611"/>
      <c r="V11" s="611"/>
      <c r="W11" s="611"/>
      <c r="X11" s="611"/>
      <c r="Y11" s="612"/>
      <c r="Z11" s="615">
        <v>4.9000000000000004</v>
      </c>
      <c r="AA11" s="616"/>
      <c r="AB11" s="616"/>
      <c r="AC11" s="622"/>
      <c r="AD11" s="619">
        <v>2756942</v>
      </c>
      <c r="AE11" s="611"/>
      <c r="AF11" s="611"/>
      <c r="AG11" s="611"/>
      <c r="AH11" s="611"/>
      <c r="AI11" s="611"/>
      <c r="AJ11" s="611"/>
      <c r="AK11" s="612"/>
      <c r="AL11" s="615">
        <v>10.7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725617</v>
      </c>
      <c r="BH11" s="611"/>
      <c r="BI11" s="611"/>
      <c r="BJ11" s="611"/>
      <c r="BK11" s="611"/>
      <c r="BL11" s="611"/>
      <c r="BM11" s="611"/>
      <c r="BN11" s="612"/>
      <c r="BO11" s="613">
        <v>4.0999999999999996</v>
      </c>
      <c r="BP11" s="613"/>
      <c r="BQ11" s="613"/>
      <c r="BR11" s="613"/>
      <c r="BS11" s="614">
        <v>206841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1180461</v>
      </c>
      <c r="CS11" s="611"/>
      <c r="CT11" s="611"/>
      <c r="CU11" s="611"/>
      <c r="CV11" s="611"/>
      <c r="CW11" s="611"/>
      <c r="CX11" s="611"/>
      <c r="CY11" s="612"/>
      <c r="CZ11" s="613">
        <v>2.2000000000000002</v>
      </c>
      <c r="DA11" s="613"/>
      <c r="DB11" s="613"/>
      <c r="DC11" s="613"/>
      <c r="DD11" s="619">
        <v>436887</v>
      </c>
      <c r="DE11" s="611"/>
      <c r="DF11" s="611"/>
      <c r="DG11" s="611"/>
      <c r="DH11" s="611"/>
      <c r="DI11" s="611"/>
      <c r="DJ11" s="611"/>
      <c r="DK11" s="611"/>
      <c r="DL11" s="611"/>
      <c r="DM11" s="611"/>
      <c r="DN11" s="611"/>
      <c r="DO11" s="611"/>
      <c r="DP11" s="612"/>
      <c r="DQ11" s="619">
        <v>724774</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4065</v>
      </c>
      <c r="S12" s="611"/>
      <c r="T12" s="611"/>
      <c r="U12" s="611"/>
      <c r="V12" s="611"/>
      <c r="W12" s="611"/>
      <c r="X12" s="611"/>
      <c r="Y12" s="612"/>
      <c r="Z12" s="613">
        <v>0</v>
      </c>
      <c r="AA12" s="613"/>
      <c r="AB12" s="613"/>
      <c r="AC12" s="613"/>
      <c r="AD12" s="614">
        <v>4065</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8341521</v>
      </c>
      <c r="BH12" s="611"/>
      <c r="BI12" s="611"/>
      <c r="BJ12" s="611"/>
      <c r="BK12" s="611"/>
      <c r="BL12" s="611"/>
      <c r="BM12" s="611"/>
      <c r="BN12" s="612"/>
      <c r="BO12" s="613">
        <v>47.3</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1841407</v>
      </c>
      <c r="CS12" s="611"/>
      <c r="CT12" s="611"/>
      <c r="CU12" s="611"/>
      <c r="CV12" s="611"/>
      <c r="CW12" s="611"/>
      <c r="CX12" s="611"/>
      <c r="CY12" s="612"/>
      <c r="CZ12" s="613">
        <v>3.4</v>
      </c>
      <c r="DA12" s="613"/>
      <c r="DB12" s="613"/>
      <c r="DC12" s="613"/>
      <c r="DD12" s="619">
        <v>9962</v>
      </c>
      <c r="DE12" s="611"/>
      <c r="DF12" s="611"/>
      <c r="DG12" s="611"/>
      <c r="DH12" s="611"/>
      <c r="DI12" s="611"/>
      <c r="DJ12" s="611"/>
      <c r="DK12" s="611"/>
      <c r="DL12" s="611"/>
      <c r="DM12" s="611"/>
      <c r="DN12" s="611"/>
      <c r="DO12" s="611"/>
      <c r="DP12" s="612"/>
      <c r="DQ12" s="619">
        <v>1066414</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8302468</v>
      </c>
      <c r="BH13" s="611"/>
      <c r="BI13" s="611"/>
      <c r="BJ13" s="611"/>
      <c r="BK13" s="611"/>
      <c r="BL13" s="611"/>
      <c r="BM13" s="611"/>
      <c r="BN13" s="612"/>
      <c r="BO13" s="613">
        <v>47.1</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4060278</v>
      </c>
      <c r="CS13" s="611"/>
      <c r="CT13" s="611"/>
      <c r="CU13" s="611"/>
      <c r="CV13" s="611"/>
      <c r="CW13" s="611"/>
      <c r="CX13" s="611"/>
      <c r="CY13" s="612"/>
      <c r="CZ13" s="613">
        <v>7.6</v>
      </c>
      <c r="DA13" s="613"/>
      <c r="DB13" s="613"/>
      <c r="DC13" s="613"/>
      <c r="DD13" s="619">
        <v>1685398</v>
      </c>
      <c r="DE13" s="611"/>
      <c r="DF13" s="611"/>
      <c r="DG13" s="611"/>
      <c r="DH13" s="611"/>
      <c r="DI13" s="611"/>
      <c r="DJ13" s="611"/>
      <c r="DK13" s="611"/>
      <c r="DL13" s="611"/>
      <c r="DM13" s="611"/>
      <c r="DN13" s="611"/>
      <c r="DO13" s="611"/>
      <c r="DP13" s="612"/>
      <c r="DQ13" s="619">
        <v>2174457</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3315</v>
      </c>
      <c r="S14" s="611"/>
      <c r="T14" s="611"/>
      <c r="U14" s="611"/>
      <c r="V14" s="611"/>
      <c r="W14" s="611"/>
      <c r="X14" s="611"/>
      <c r="Y14" s="612"/>
      <c r="Z14" s="613">
        <v>0</v>
      </c>
      <c r="AA14" s="613"/>
      <c r="AB14" s="613"/>
      <c r="AC14" s="613"/>
      <c r="AD14" s="614">
        <v>3315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396069</v>
      </c>
      <c r="BH14" s="611"/>
      <c r="BI14" s="611"/>
      <c r="BJ14" s="611"/>
      <c r="BK14" s="611"/>
      <c r="BL14" s="611"/>
      <c r="BM14" s="611"/>
      <c r="BN14" s="612"/>
      <c r="BO14" s="613">
        <v>2.2000000000000002</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2084956</v>
      </c>
      <c r="CS14" s="611"/>
      <c r="CT14" s="611"/>
      <c r="CU14" s="611"/>
      <c r="CV14" s="611"/>
      <c r="CW14" s="611"/>
      <c r="CX14" s="611"/>
      <c r="CY14" s="612"/>
      <c r="CZ14" s="613">
        <v>3.9</v>
      </c>
      <c r="DA14" s="613"/>
      <c r="DB14" s="613"/>
      <c r="DC14" s="613"/>
      <c r="DD14" s="619">
        <v>758818</v>
      </c>
      <c r="DE14" s="611"/>
      <c r="DF14" s="611"/>
      <c r="DG14" s="611"/>
      <c r="DH14" s="611"/>
      <c r="DI14" s="611"/>
      <c r="DJ14" s="611"/>
      <c r="DK14" s="611"/>
      <c r="DL14" s="611"/>
      <c r="DM14" s="611"/>
      <c r="DN14" s="611"/>
      <c r="DO14" s="611"/>
      <c r="DP14" s="612"/>
      <c r="DQ14" s="619">
        <v>1340483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847304</v>
      </c>
      <c r="BH15" s="611"/>
      <c r="BI15" s="611"/>
      <c r="BJ15" s="611"/>
      <c r="BK15" s="611"/>
      <c r="BL15" s="611"/>
      <c r="BM15" s="611"/>
      <c r="BN15" s="612"/>
      <c r="BO15" s="613">
        <v>4.8</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6123040</v>
      </c>
      <c r="CS15" s="611"/>
      <c r="CT15" s="611"/>
      <c r="CU15" s="611"/>
      <c r="CV15" s="611"/>
      <c r="CW15" s="611"/>
      <c r="CX15" s="611"/>
      <c r="CY15" s="612"/>
      <c r="CZ15" s="613">
        <v>11.4</v>
      </c>
      <c r="DA15" s="613"/>
      <c r="DB15" s="613"/>
      <c r="DC15" s="613"/>
      <c r="DD15" s="619">
        <v>1546551</v>
      </c>
      <c r="DE15" s="611"/>
      <c r="DF15" s="611"/>
      <c r="DG15" s="611"/>
      <c r="DH15" s="611"/>
      <c r="DI15" s="611"/>
      <c r="DJ15" s="611"/>
      <c r="DK15" s="611"/>
      <c r="DL15" s="611"/>
      <c r="DM15" s="611"/>
      <c r="DN15" s="611"/>
      <c r="DO15" s="611"/>
      <c r="DP15" s="612"/>
      <c r="DQ15" s="619">
        <v>3567708</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41680</v>
      </c>
      <c r="S16" s="611"/>
      <c r="T16" s="611"/>
      <c r="U16" s="611"/>
      <c r="V16" s="611"/>
      <c r="W16" s="611"/>
      <c r="X16" s="611"/>
      <c r="Y16" s="612"/>
      <c r="Z16" s="613">
        <v>0.1</v>
      </c>
      <c r="AA16" s="613"/>
      <c r="AB16" s="613"/>
      <c r="AC16" s="613"/>
      <c r="AD16" s="614">
        <v>41680</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113609</v>
      </c>
      <c r="CS16" s="611"/>
      <c r="CT16" s="611"/>
      <c r="CU16" s="611"/>
      <c r="CV16" s="611"/>
      <c r="CW16" s="611"/>
      <c r="CX16" s="611"/>
      <c r="CY16" s="612"/>
      <c r="CZ16" s="613">
        <v>0.2</v>
      </c>
      <c r="DA16" s="613"/>
      <c r="DB16" s="613"/>
      <c r="DC16" s="613"/>
      <c r="DD16" s="619" t="s">
        <v>121</v>
      </c>
      <c r="DE16" s="611"/>
      <c r="DF16" s="611"/>
      <c r="DG16" s="611"/>
      <c r="DH16" s="611"/>
      <c r="DI16" s="611"/>
      <c r="DJ16" s="611"/>
      <c r="DK16" s="611"/>
      <c r="DL16" s="611"/>
      <c r="DM16" s="611"/>
      <c r="DN16" s="611"/>
      <c r="DO16" s="611"/>
      <c r="DP16" s="612"/>
      <c r="DQ16" s="619">
        <v>96186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265550</v>
      </c>
      <c r="S17" s="611"/>
      <c r="T17" s="611"/>
      <c r="U17" s="611"/>
      <c r="V17" s="611"/>
      <c r="W17" s="611"/>
      <c r="X17" s="611"/>
      <c r="Y17" s="612"/>
      <c r="Z17" s="613">
        <v>0.5</v>
      </c>
      <c r="AA17" s="613"/>
      <c r="AB17" s="613"/>
      <c r="AC17" s="613"/>
      <c r="AD17" s="614">
        <v>265550</v>
      </c>
      <c r="AE17" s="614"/>
      <c r="AF17" s="614"/>
      <c r="AG17" s="614"/>
      <c r="AH17" s="614"/>
      <c r="AI17" s="614"/>
      <c r="AJ17" s="614"/>
      <c r="AK17" s="614"/>
      <c r="AL17" s="615">
        <v>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4018689</v>
      </c>
      <c r="CS17" s="611"/>
      <c r="CT17" s="611"/>
      <c r="CU17" s="611"/>
      <c r="CV17" s="611"/>
      <c r="CW17" s="611"/>
      <c r="CX17" s="611"/>
      <c r="CY17" s="612"/>
      <c r="CZ17" s="613">
        <v>7.5</v>
      </c>
      <c r="DA17" s="613"/>
      <c r="DB17" s="613"/>
      <c r="DC17" s="613"/>
      <c r="DD17" s="619" t="s">
        <v>121</v>
      </c>
      <c r="DE17" s="611"/>
      <c r="DF17" s="611"/>
      <c r="DG17" s="611"/>
      <c r="DH17" s="611"/>
      <c r="DI17" s="611"/>
      <c r="DJ17" s="611"/>
      <c r="DK17" s="611"/>
      <c r="DL17" s="611"/>
      <c r="DM17" s="611"/>
      <c r="DN17" s="611"/>
      <c r="DO17" s="611"/>
      <c r="DP17" s="612"/>
      <c r="DQ17" s="619">
        <v>3976383</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176925</v>
      </c>
      <c r="S18" s="611"/>
      <c r="T18" s="611"/>
      <c r="U18" s="611"/>
      <c r="V18" s="611"/>
      <c r="W18" s="611"/>
      <c r="X18" s="611"/>
      <c r="Y18" s="612"/>
      <c r="Z18" s="613">
        <v>0.3</v>
      </c>
      <c r="AA18" s="613"/>
      <c r="AB18" s="613"/>
      <c r="AC18" s="613"/>
      <c r="AD18" s="614">
        <v>176925</v>
      </c>
      <c r="AE18" s="614"/>
      <c r="AF18" s="614"/>
      <c r="AG18" s="614"/>
      <c r="AH18" s="614"/>
      <c r="AI18" s="614"/>
      <c r="AJ18" s="614"/>
      <c r="AK18" s="614"/>
      <c r="AL18" s="615">
        <v>0.7</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159613</v>
      </c>
      <c r="S19" s="611"/>
      <c r="T19" s="611"/>
      <c r="U19" s="611"/>
      <c r="V19" s="611"/>
      <c r="W19" s="611"/>
      <c r="X19" s="611"/>
      <c r="Y19" s="612"/>
      <c r="Z19" s="613">
        <v>0.3</v>
      </c>
      <c r="AA19" s="613"/>
      <c r="AB19" s="613"/>
      <c r="AC19" s="613"/>
      <c r="AD19" s="614">
        <v>159613</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1043237</v>
      </c>
      <c r="BH19" s="611"/>
      <c r="BI19" s="611"/>
      <c r="BJ19" s="611"/>
      <c r="BK19" s="611"/>
      <c r="BL19" s="611"/>
      <c r="BM19" s="611"/>
      <c r="BN19" s="612"/>
      <c r="BO19" s="613">
        <v>5.9</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17312</v>
      </c>
      <c r="S20" s="611"/>
      <c r="T20" s="611"/>
      <c r="U20" s="611"/>
      <c r="V20" s="611"/>
      <c r="W20" s="611"/>
      <c r="X20" s="611"/>
      <c r="Y20" s="612"/>
      <c r="Z20" s="613">
        <v>0</v>
      </c>
      <c r="AA20" s="613"/>
      <c r="AB20" s="613"/>
      <c r="AC20" s="613"/>
      <c r="AD20" s="614">
        <v>17312</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1043237</v>
      </c>
      <c r="BH20" s="611"/>
      <c r="BI20" s="611"/>
      <c r="BJ20" s="611"/>
      <c r="BK20" s="611"/>
      <c r="BL20" s="611"/>
      <c r="BM20" s="611"/>
      <c r="BN20" s="612"/>
      <c r="BO20" s="613">
        <v>5.9</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53660280</v>
      </c>
      <c r="CS20" s="611"/>
      <c r="CT20" s="611"/>
      <c r="CU20" s="611"/>
      <c r="CV20" s="611"/>
      <c r="CW20" s="611"/>
      <c r="CX20" s="611"/>
      <c r="CY20" s="612"/>
      <c r="CZ20" s="613">
        <v>100</v>
      </c>
      <c r="DA20" s="613"/>
      <c r="DB20" s="613"/>
      <c r="DC20" s="613"/>
      <c r="DD20" s="619">
        <v>8755930</v>
      </c>
      <c r="DE20" s="611"/>
      <c r="DF20" s="611"/>
      <c r="DG20" s="611"/>
      <c r="DH20" s="611"/>
      <c r="DI20" s="611"/>
      <c r="DJ20" s="611"/>
      <c r="DK20" s="611"/>
      <c r="DL20" s="611"/>
      <c r="DM20" s="611"/>
      <c r="DN20" s="611"/>
      <c r="DO20" s="611"/>
      <c r="DP20" s="612"/>
      <c r="DQ20" s="619">
        <v>32060649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5963005</v>
      </c>
      <c r="S21" s="611"/>
      <c r="T21" s="611"/>
      <c r="U21" s="611"/>
      <c r="V21" s="611"/>
      <c r="W21" s="611"/>
      <c r="X21" s="611"/>
      <c r="Y21" s="612"/>
      <c r="Z21" s="613">
        <v>10.7</v>
      </c>
      <c r="AA21" s="613"/>
      <c r="AB21" s="613"/>
      <c r="AC21" s="613"/>
      <c r="AD21" s="614">
        <v>5100933</v>
      </c>
      <c r="AE21" s="614"/>
      <c r="AF21" s="614"/>
      <c r="AG21" s="614"/>
      <c r="AH21" s="614"/>
      <c r="AI21" s="614"/>
      <c r="AJ21" s="614"/>
      <c r="AK21" s="614"/>
      <c r="AL21" s="615">
        <v>19.7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5100933</v>
      </c>
      <c r="S22" s="611"/>
      <c r="T22" s="611"/>
      <c r="U22" s="611"/>
      <c r="V22" s="611"/>
      <c r="W22" s="611"/>
      <c r="X22" s="611"/>
      <c r="Y22" s="612"/>
      <c r="Z22" s="613">
        <v>9.1</v>
      </c>
      <c r="AA22" s="613"/>
      <c r="AB22" s="613"/>
      <c r="AC22" s="613"/>
      <c r="AD22" s="614">
        <v>5100933</v>
      </c>
      <c r="AE22" s="614"/>
      <c r="AF22" s="614"/>
      <c r="AG22" s="614"/>
      <c r="AH22" s="614"/>
      <c r="AI22" s="614"/>
      <c r="AJ22" s="614"/>
      <c r="AK22" s="614"/>
      <c r="AL22" s="615">
        <v>19.7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862072</v>
      </c>
      <c r="S23" s="611"/>
      <c r="T23" s="611"/>
      <c r="U23" s="611"/>
      <c r="V23" s="611"/>
      <c r="W23" s="611"/>
      <c r="X23" s="611"/>
      <c r="Y23" s="612"/>
      <c r="Z23" s="613">
        <v>1.5</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1043237</v>
      </c>
      <c r="BH23" s="611"/>
      <c r="BI23" s="611"/>
      <c r="BJ23" s="611"/>
      <c r="BK23" s="611"/>
      <c r="BL23" s="611"/>
      <c r="BM23" s="611"/>
      <c r="BN23" s="612"/>
      <c r="BO23" s="613">
        <v>5.9</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24532347</v>
      </c>
      <c r="CS24" s="600"/>
      <c r="CT24" s="600"/>
      <c r="CU24" s="600"/>
      <c r="CV24" s="600"/>
      <c r="CW24" s="600"/>
      <c r="CX24" s="600"/>
      <c r="CY24" s="601"/>
      <c r="CZ24" s="604">
        <v>45.7</v>
      </c>
      <c r="DA24" s="605"/>
      <c r="DB24" s="605"/>
      <c r="DC24" s="621"/>
      <c r="DD24" s="640">
        <v>14852611</v>
      </c>
      <c r="DE24" s="600"/>
      <c r="DF24" s="600"/>
      <c r="DG24" s="600"/>
      <c r="DH24" s="600"/>
      <c r="DI24" s="600"/>
      <c r="DJ24" s="600"/>
      <c r="DK24" s="601"/>
      <c r="DL24" s="640">
        <v>13282965</v>
      </c>
      <c r="DM24" s="600"/>
      <c r="DN24" s="600"/>
      <c r="DO24" s="600"/>
      <c r="DP24" s="600"/>
      <c r="DQ24" s="600"/>
      <c r="DR24" s="600"/>
      <c r="DS24" s="600"/>
      <c r="DT24" s="600"/>
      <c r="DU24" s="600"/>
      <c r="DV24" s="601"/>
      <c r="DW24" s="604">
        <v>50.9</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27451124</v>
      </c>
      <c r="S25" s="611"/>
      <c r="T25" s="611"/>
      <c r="U25" s="611"/>
      <c r="V25" s="611"/>
      <c r="W25" s="611"/>
      <c r="X25" s="611"/>
      <c r="Y25" s="612"/>
      <c r="Z25" s="613">
        <v>49.1</v>
      </c>
      <c r="AA25" s="613"/>
      <c r="AB25" s="613"/>
      <c r="AC25" s="613"/>
      <c r="AD25" s="614">
        <v>25545815</v>
      </c>
      <c r="AE25" s="614"/>
      <c r="AF25" s="614"/>
      <c r="AG25" s="614"/>
      <c r="AH25" s="614"/>
      <c r="AI25" s="614"/>
      <c r="AJ25" s="614"/>
      <c r="AK25" s="614"/>
      <c r="AL25" s="615">
        <v>98.8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6868560</v>
      </c>
      <c r="CS25" s="643"/>
      <c r="CT25" s="643"/>
      <c r="CU25" s="643"/>
      <c r="CV25" s="643"/>
      <c r="CW25" s="643"/>
      <c r="CX25" s="643"/>
      <c r="CY25" s="644"/>
      <c r="CZ25" s="615">
        <v>12.8</v>
      </c>
      <c r="DA25" s="641"/>
      <c r="DB25" s="641"/>
      <c r="DC25" s="645"/>
      <c r="DD25" s="619">
        <v>6194367</v>
      </c>
      <c r="DE25" s="643"/>
      <c r="DF25" s="643"/>
      <c r="DG25" s="643"/>
      <c r="DH25" s="643"/>
      <c r="DI25" s="643"/>
      <c r="DJ25" s="643"/>
      <c r="DK25" s="644"/>
      <c r="DL25" s="619">
        <v>6163661</v>
      </c>
      <c r="DM25" s="643"/>
      <c r="DN25" s="643"/>
      <c r="DO25" s="643"/>
      <c r="DP25" s="643"/>
      <c r="DQ25" s="643"/>
      <c r="DR25" s="643"/>
      <c r="DS25" s="643"/>
      <c r="DT25" s="643"/>
      <c r="DU25" s="643"/>
      <c r="DV25" s="644"/>
      <c r="DW25" s="615">
        <v>23.6</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11684</v>
      </c>
      <c r="S26" s="611"/>
      <c r="T26" s="611"/>
      <c r="U26" s="611"/>
      <c r="V26" s="611"/>
      <c r="W26" s="611"/>
      <c r="X26" s="611"/>
      <c r="Y26" s="612"/>
      <c r="Z26" s="613">
        <v>0</v>
      </c>
      <c r="AA26" s="613"/>
      <c r="AB26" s="613"/>
      <c r="AC26" s="613"/>
      <c r="AD26" s="614">
        <v>11684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4668152</v>
      </c>
      <c r="CS26" s="611"/>
      <c r="CT26" s="611"/>
      <c r="CU26" s="611"/>
      <c r="CV26" s="611"/>
      <c r="CW26" s="611"/>
      <c r="CX26" s="611"/>
      <c r="CY26" s="612"/>
      <c r="CZ26" s="615">
        <v>8.6999999999999993</v>
      </c>
      <c r="DA26" s="641"/>
      <c r="DB26" s="641"/>
      <c r="DC26" s="645"/>
      <c r="DD26" s="619">
        <v>4185658</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250406</v>
      </c>
      <c r="S27" s="611"/>
      <c r="T27" s="611"/>
      <c r="U27" s="611"/>
      <c r="V27" s="611"/>
      <c r="W27" s="611"/>
      <c r="X27" s="611"/>
      <c r="Y27" s="612"/>
      <c r="Z27" s="613">
        <v>0.4</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17624121</v>
      </c>
      <c r="BH27" s="611"/>
      <c r="BI27" s="611"/>
      <c r="BJ27" s="611"/>
      <c r="BK27" s="611"/>
      <c r="BL27" s="611"/>
      <c r="BM27" s="611"/>
      <c r="BN27" s="612"/>
      <c r="BO27" s="613">
        <v>100</v>
      </c>
      <c r="BP27" s="613"/>
      <c r="BQ27" s="613"/>
      <c r="BR27" s="613"/>
      <c r="BS27" s="614">
        <v>206841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13645098</v>
      </c>
      <c r="CS27" s="643"/>
      <c r="CT27" s="643"/>
      <c r="CU27" s="643"/>
      <c r="CV27" s="643"/>
      <c r="CW27" s="643"/>
      <c r="CX27" s="643"/>
      <c r="CY27" s="644"/>
      <c r="CZ27" s="615">
        <v>25.4</v>
      </c>
      <c r="DA27" s="641"/>
      <c r="DB27" s="641"/>
      <c r="DC27" s="645"/>
      <c r="DD27" s="619">
        <v>4681861</v>
      </c>
      <c r="DE27" s="643"/>
      <c r="DF27" s="643"/>
      <c r="DG27" s="643"/>
      <c r="DH27" s="643"/>
      <c r="DI27" s="643"/>
      <c r="DJ27" s="643"/>
      <c r="DK27" s="644"/>
      <c r="DL27" s="619">
        <v>3142921</v>
      </c>
      <c r="DM27" s="643"/>
      <c r="DN27" s="643"/>
      <c r="DO27" s="643"/>
      <c r="DP27" s="643"/>
      <c r="DQ27" s="643"/>
      <c r="DR27" s="643"/>
      <c r="DS27" s="643"/>
      <c r="DT27" s="643"/>
      <c r="DU27" s="643"/>
      <c r="DV27" s="644"/>
      <c r="DW27" s="615">
        <v>12</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514433</v>
      </c>
      <c r="S28" s="611"/>
      <c r="T28" s="611"/>
      <c r="U28" s="611"/>
      <c r="V28" s="611"/>
      <c r="W28" s="611"/>
      <c r="X28" s="611"/>
      <c r="Y28" s="612"/>
      <c r="Z28" s="613">
        <v>0.9</v>
      </c>
      <c r="AA28" s="613"/>
      <c r="AB28" s="613"/>
      <c r="AC28" s="613"/>
      <c r="AD28" s="614">
        <v>59614</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4018689</v>
      </c>
      <c r="CS28" s="611"/>
      <c r="CT28" s="611"/>
      <c r="CU28" s="611"/>
      <c r="CV28" s="611"/>
      <c r="CW28" s="611"/>
      <c r="CX28" s="611"/>
      <c r="CY28" s="612"/>
      <c r="CZ28" s="615">
        <v>7.5</v>
      </c>
      <c r="DA28" s="641"/>
      <c r="DB28" s="641"/>
      <c r="DC28" s="645"/>
      <c r="DD28" s="619">
        <v>3976383</v>
      </c>
      <c r="DE28" s="611"/>
      <c r="DF28" s="611"/>
      <c r="DG28" s="611"/>
      <c r="DH28" s="611"/>
      <c r="DI28" s="611"/>
      <c r="DJ28" s="611"/>
      <c r="DK28" s="612"/>
      <c r="DL28" s="619">
        <v>3976383</v>
      </c>
      <c r="DM28" s="611"/>
      <c r="DN28" s="611"/>
      <c r="DO28" s="611"/>
      <c r="DP28" s="611"/>
      <c r="DQ28" s="611"/>
      <c r="DR28" s="611"/>
      <c r="DS28" s="611"/>
      <c r="DT28" s="611"/>
      <c r="DU28" s="611"/>
      <c r="DV28" s="612"/>
      <c r="DW28" s="615">
        <v>15.2</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257037</v>
      </c>
      <c r="S29" s="611"/>
      <c r="T29" s="611"/>
      <c r="U29" s="611"/>
      <c r="V29" s="611"/>
      <c r="W29" s="611"/>
      <c r="X29" s="611"/>
      <c r="Y29" s="612"/>
      <c r="Z29" s="613">
        <v>0.5</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4018674</v>
      </c>
      <c r="CS29" s="643"/>
      <c r="CT29" s="643"/>
      <c r="CU29" s="643"/>
      <c r="CV29" s="643"/>
      <c r="CW29" s="643"/>
      <c r="CX29" s="643"/>
      <c r="CY29" s="644"/>
      <c r="CZ29" s="615">
        <v>7.5</v>
      </c>
      <c r="DA29" s="641"/>
      <c r="DB29" s="641"/>
      <c r="DC29" s="645"/>
      <c r="DD29" s="619">
        <v>3976368</v>
      </c>
      <c r="DE29" s="643"/>
      <c r="DF29" s="643"/>
      <c r="DG29" s="643"/>
      <c r="DH29" s="643"/>
      <c r="DI29" s="643"/>
      <c r="DJ29" s="643"/>
      <c r="DK29" s="644"/>
      <c r="DL29" s="619">
        <v>3976368</v>
      </c>
      <c r="DM29" s="643"/>
      <c r="DN29" s="643"/>
      <c r="DO29" s="643"/>
      <c r="DP29" s="643"/>
      <c r="DQ29" s="643"/>
      <c r="DR29" s="643"/>
      <c r="DS29" s="643"/>
      <c r="DT29" s="643"/>
      <c r="DU29" s="643"/>
      <c r="DV29" s="644"/>
      <c r="DW29" s="615">
        <v>15.2</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10132385</v>
      </c>
      <c r="S30" s="611"/>
      <c r="T30" s="611"/>
      <c r="U30" s="611"/>
      <c r="V30" s="611"/>
      <c r="W30" s="611"/>
      <c r="X30" s="611"/>
      <c r="Y30" s="612"/>
      <c r="Z30" s="613">
        <v>18.100000000000001</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3871694</v>
      </c>
      <c r="CS30" s="611"/>
      <c r="CT30" s="611"/>
      <c r="CU30" s="611"/>
      <c r="CV30" s="611"/>
      <c r="CW30" s="611"/>
      <c r="CX30" s="611"/>
      <c r="CY30" s="612"/>
      <c r="CZ30" s="615">
        <v>7.2</v>
      </c>
      <c r="DA30" s="641"/>
      <c r="DB30" s="641"/>
      <c r="DC30" s="645"/>
      <c r="DD30" s="619">
        <v>3832492</v>
      </c>
      <c r="DE30" s="611"/>
      <c r="DF30" s="611"/>
      <c r="DG30" s="611"/>
      <c r="DH30" s="611"/>
      <c r="DI30" s="611"/>
      <c r="DJ30" s="611"/>
      <c r="DK30" s="612"/>
      <c r="DL30" s="619">
        <v>3832492</v>
      </c>
      <c r="DM30" s="611"/>
      <c r="DN30" s="611"/>
      <c r="DO30" s="611"/>
      <c r="DP30" s="611"/>
      <c r="DQ30" s="611"/>
      <c r="DR30" s="611"/>
      <c r="DS30" s="611"/>
      <c r="DT30" s="611"/>
      <c r="DU30" s="611"/>
      <c r="DV30" s="612"/>
      <c r="DW30" s="615">
        <v>14.7</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v>189690</v>
      </c>
      <c r="S31" s="611"/>
      <c r="T31" s="611"/>
      <c r="U31" s="611"/>
      <c r="V31" s="611"/>
      <c r="W31" s="611"/>
      <c r="X31" s="611"/>
      <c r="Y31" s="612"/>
      <c r="Z31" s="613">
        <v>0.3</v>
      </c>
      <c r="AA31" s="613"/>
      <c r="AB31" s="613"/>
      <c r="AC31" s="613"/>
      <c r="AD31" s="614">
        <v>189690</v>
      </c>
      <c r="AE31" s="614"/>
      <c r="AF31" s="614"/>
      <c r="AG31" s="614"/>
      <c r="AH31" s="614"/>
      <c r="AI31" s="614"/>
      <c r="AJ31" s="614"/>
      <c r="AK31" s="614"/>
      <c r="AL31" s="615">
        <v>0.7</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98.6</v>
      </c>
      <c r="BN31" s="654"/>
      <c r="BO31" s="654"/>
      <c r="BP31" s="654"/>
      <c r="BQ31" s="655"/>
      <c r="BR31" s="666">
        <v>99.5</v>
      </c>
      <c r="BS31" s="654"/>
      <c r="BT31" s="654"/>
      <c r="BU31" s="654"/>
      <c r="BV31" s="654"/>
      <c r="BW31" s="654"/>
      <c r="BX31" s="605">
        <v>98.4</v>
      </c>
      <c r="BY31" s="654"/>
      <c r="BZ31" s="654"/>
      <c r="CA31" s="654"/>
      <c r="CB31" s="655"/>
      <c r="CD31" s="648"/>
      <c r="CE31" s="649"/>
      <c r="CF31" s="607" t="s">
        <v>300</v>
      </c>
      <c r="CG31" s="608"/>
      <c r="CH31" s="608"/>
      <c r="CI31" s="608"/>
      <c r="CJ31" s="608"/>
      <c r="CK31" s="608"/>
      <c r="CL31" s="608"/>
      <c r="CM31" s="608"/>
      <c r="CN31" s="608"/>
      <c r="CO31" s="608"/>
      <c r="CP31" s="608"/>
      <c r="CQ31" s="609"/>
      <c r="CR31" s="610">
        <v>146980</v>
      </c>
      <c r="CS31" s="643"/>
      <c r="CT31" s="643"/>
      <c r="CU31" s="643"/>
      <c r="CV31" s="643"/>
      <c r="CW31" s="643"/>
      <c r="CX31" s="643"/>
      <c r="CY31" s="644"/>
      <c r="CZ31" s="615">
        <v>0.3</v>
      </c>
      <c r="DA31" s="641"/>
      <c r="DB31" s="641"/>
      <c r="DC31" s="645"/>
      <c r="DD31" s="619">
        <v>143876</v>
      </c>
      <c r="DE31" s="643"/>
      <c r="DF31" s="643"/>
      <c r="DG31" s="643"/>
      <c r="DH31" s="643"/>
      <c r="DI31" s="643"/>
      <c r="DJ31" s="643"/>
      <c r="DK31" s="644"/>
      <c r="DL31" s="619">
        <v>143876</v>
      </c>
      <c r="DM31" s="643"/>
      <c r="DN31" s="643"/>
      <c r="DO31" s="643"/>
      <c r="DP31" s="643"/>
      <c r="DQ31" s="643"/>
      <c r="DR31" s="643"/>
      <c r="DS31" s="643"/>
      <c r="DT31" s="643"/>
      <c r="DU31" s="643"/>
      <c r="DV31" s="644"/>
      <c r="DW31" s="615">
        <v>0.6</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3936722</v>
      </c>
      <c r="S32" s="611"/>
      <c r="T32" s="611"/>
      <c r="U32" s="611"/>
      <c r="V32" s="611"/>
      <c r="W32" s="611"/>
      <c r="X32" s="611"/>
      <c r="Y32" s="612"/>
      <c r="Z32" s="613">
        <v>7</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99.5</v>
      </c>
      <c r="BH32" s="643"/>
      <c r="BI32" s="643"/>
      <c r="BJ32" s="643"/>
      <c r="BK32" s="643"/>
      <c r="BL32" s="643"/>
      <c r="BM32" s="616">
        <v>98.5</v>
      </c>
      <c r="BN32" s="643"/>
      <c r="BO32" s="643"/>
      <c r="BP32" s="643"/>
      <c r="BQ32" s="665"/>
      <c r="BR32" s="667">
        <v>99.4</v>
      </c>
      <c r="BS32" s="643"/>
      <c r="BT32" s="643"/>
      <c r="BU32" s="643"/>
      <c r="BV32" s="643"/>
      <c r="BW32" s="643"/>
      <c r="BX32" s="616">
        <v>98.4</v>
      </c>
      <c r="BY32" s="643"/>
      <c r="BZ32" s="643"/>
      <c r="CA32" s="643"/>
      <c r="CB32" s="665"/>
      <c r="CD32" s="650"/>
      <c r="CE32" s="651"/>
      <c r="CF32" s="607" t="s">
        <v>304</v>
      </c>
      <c r="CG32" s="608"/>
      <c r="CH32" s="608"/>
      <c r="CI32" s="608"/>
      <c r="CJ32" s="608"/>
      <c r="CK32" s="608"/>
      <c r="CL32" s="608"/>
      <c r="CM32" s="608"/>
      <c r="CN32" s="608"/>
      <c r="CO32" s="608"/>
      <c r="CP32" s="608"/>
      <c r="CQ32" s="609"/>
      <c r="CR32" s="610">
        <v>15</v>
      </c>
      <c r="CS32" s="611"/>
      <c r="CT32" s="611"/>
      <c r="CU32" s="611"/>
      <c r="CV32" s="611"/>
      <c r="CW32" s="611"/>
      <c r="CX32" s="611"/>
      <c r="CY32" s="612"/>
      <c r="CZ32" s="615">
        <v>0</v>
      </c>
      <c r="DA32" s="641"/>
      <c r="DB32" s="641"/>
      <c r="DC32" s="645"/>
      <c r="DD32" s="619">
        <v>15</v>
      </c>
      <c r="DE32" s="611"/>
      <c r="DF32" s="611"/>
      <c r="DG32" s="611"/>
      <c r="DH32" s="611"/>
      <c r="DI32" s="611"/>
      <c r="DJ32" s="611"/>
      <c r="DK32" s="612"/>
      <c r="DL32" s="619">
        <v>15</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56632</v>
      </c>
      <c r="S33" s="611"/>
      <c r="T33" s="611"/>
      <c r="U33" s="611"/>
      <c r="V33" s="611"/>
      <c r="W33" s="611"/>
      <c r="X33" s="611"/>
      <c r="Y33" s="612"/>
      <c r="Z33" s="613">
        <v>0.1</v>
      </c>
      <c r="AA33" s="613"/>
      <c r="AB33" s="613"/>
      <c r="AC33" s="613"/>
      <c r="AD33" s="614">
        <v>25196</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99.5</v>
      </c>
      <c r="BH33" s="669"/>
      <c r="BI33" s="669"/>
      <c r="BJ33" s="669"/>
      <c r="BK33" s="669"/>
      <c r="BL33" s="669"/>
      <c r="BM33" s="670">
        <v>98.5</v>
      </c>
      <c r="BN33" s="669"/>
      <c r="BO33" s="669"/>
      <c r="BP33" s="669"/>
      <c r="BQ33" s="671"/>
      <c r="BR33" s="668">
        <v>99.5</v>
      </c>
      <c r="BS33" s="669"/>
      <c r="BT33" s="669"/>
      <c r="BU33" s="669"/>
      <c r="BV33" s="669"/>
      <c r="BW33" s="669"/>
      <c r="BX33" s="670">
        <v>98.4</v>
      </c>
      <c r="BY33" s="669"/>
      <c r="BZ33" s="669"/>
      <c r="CA33" s="669"/>
      <c r="CB33" s="671"/>
      <c r="CD33" s="607" t="s">
        <v>307</v>
      </c>
      <c r="CE33" s="608"/>
      <c r="CF33" s="608"/>
      <c r="CG33" s="608"/>
      <c r="CH33" s="608"/>
      <c r="CI33" s="608"/>
      <c r="CJ33" s="608"/>
      <c r="CK33" s="608"/>
      <c r="CL33" s="608"/>
      <c r="CM33" s="608"/>
      <c r="CN33" s="608"/>
      <c r="CO33" s="608"/>
      <c r="CP33" s="608"/>
      <c r="CQ33" s="609"/>
      <c r="CR33" s="610">
        <v>20258394</v>
      </c>
      <c r="CS33" s="643"/>
      <c r="CT33" s="643"/>
      <c r="CU33" s="643"/>
      <c r="CV33" s="643"/>
      <c r="CW33" s="643"/>
      <c r="CX33" s="643"/>
      <c r="CY33" s="644"/>
      <c r="CZ33" s="615">
        <v>37.799999999999997</v>
      </c>
      <c r="DA33" s="641"/>
      <c r="DB33" s="641"/>
      <c r="DC33" s="645"/>
      <c r="DD33" s="619">
        <v>16071880</v>
      </c>
      <c r="DE33" s="643"/>
      <c r="DF33" s="643"/>
      <c r="DG33" s="643"/>
      <c r="DH33" s="643"/>
      <c r="DI33" s="643"/>
      <c r="DJ33" s="643"/>
      <c r="DK33" s="644"/>
      <c r="DL33" s="619">
        <v>10842524</v>
      </c>
      <c r="DM33" s="643"/>
      <c r="DN33" s="643"/>
      <c r="DO33" s="643"/>
      <c r="DP33" s="643"/>
      <c r="DQ33" s="643"/>
      <c r="DR33" s="643"/>
      <c r="DS33" s="643"/>
      <c r="DT33" s="643"/>
      <c r="DU33" s="643"/>
      <c r="DV33" s="644"/>
      <c r="DW33" s="615">
        <v>41.5</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82672</v>
      </c>
      <c r="S34" s="611"/>
      <c r="T34" s="611"/>
      <c r="U34" s="611"/>
      <c r="V34" s="611"/>
      <c r="W34" s="611"/>
      <c r="X34" s="611"/>
      <c r="Y34" s="612"/>
      <c r="Z34" s="613">
        <v>0.1</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6635197</v>
      </c>
      <c r="CS34" s="611"/>
      <c r="CT34" s="611"/>
      <c r="CU34" s="611"/>
      <c r="CV34" s="611"/>
      <c r="CW34" s="611"/>
      <c r="CX34" s="611"/>
      <c r="CY34" s="612"/>
      <c r="CZ34" s="615">
        <v>12.4</v>
      </c>
      <c r="DA34" s="641"/>
      <c r="DB34" s="641"/>
      <c r="DC34" s="645"/>
      <c r="DD34" s="619">
        <v>4981245</v>
      </c>
      <c r="DE34" s="611"/>
      <c r="DF34" s="611"/>
      <c r="DG34" s="611"/>
      <c r="DH34" s="611"/>
      <c r="DI34" s="611"/>
      <c r="DJ34" s="611"/>
      <c r="DK34" s="612"/>
      <c r="DL34" s="619">
        <v>4690652</v>
      </c>
      <c r="DM34" s="611"/>
      <c r="DN34" s="611"/>
      <c r="DO34" s="611"/>
      <c r="DP34" s="611"/>
      <c r="DQ34" s="611"/>
      <c r="DR34" s="611"/>
      <c r="DS34" s="611"/>
      <c r="DT34" s="611"/>
      <c r="DU34" s="611"/>
      <c r="DV34" s="612"/>
      <c r="DW34" s="615">
        <v>18</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1829431</v>
      </c>
      <c r="S35" s="611"/>
      <c r="T35" s="611"/>
      <c r="U35" s="611"/>
      <c r="V35" s="611"/>
      <c r="W35" s="611"/>
      <c r="X35" s="611"/>
      <c r="Y35" s="612"/>
      <c r="Z35" s="613">
        <v>3.3</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718948</v>
      </c>
      <c r="CS35" s="643"/>
      <c r="CT35" s="643"/>
      <c r="CU35" s="643"/>
      <c r="CV35" s="643"/>
      <c r="CW35" s="643"/>
      <c r="CX35" s="643"/>
      <c r="CY35" s="644"/>
      <c r="CZ35" s="615">
        <v>1.3</v>
      </c>
      <c r="DA35" s="641"/>
      <c r="DB35" s="641"/>
      <c r="DC35" s="645"/>
      <c r="DD35" s="619">
        <v>574673</v>
      </c>
      <c r="DE35" s="643"/>
      <c r="DF35" s="643"/>
      <c r="DG35" s="643"/>
      <c r="DH35" s="643"/>
      <c r="DI35" s="643"/>
      <c r="DJ35" s="643"/>
      <c r="DK35" s="644"/>
      <c r="DL35" s="619">
        <v>574532</v>
      </c>
      <c r="DM35" s="643"/>
      <c r="DN35" s="643"/>
      <c r="DO35" s="643"/>
      <c r="DP35" s="643"/>
      <c r="DQ35" s="643"/>
      <c r="DR35" s="643"/>
      <c r="DS35" s="643"/>
      <c r="DT35" s="643"/>
      <c r="DU35" s="643"/>
      <c r="DV35" s="644"/>
      <c r="DW35" s="615">
        <v>2.2000000000000002</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2431357</v>
      </c>
      <c r="S36" s="611"/>
      <c r="T36" s="611"/>
      <c r="U36" s="611"/>
      <c r="V36" s="611"/>
      <c r="W36" s="611"/>
      <c r="X36" s="611"/>
      <c r="Y36" s="612"/>
      <c r="Z36" s="613">
        <v>4.3</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5806842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125205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4596497</v>
      </c>
      <c r="CS36" s="611"/>
      <c r="CT36" s="611"/>
      <c r="CU36" s="611"/>
      <c r="CV36" s="611"/>
      <c r="CW36" s="611"/>
      <c r="CX36" s="611"/>
      <c r="CY36" s="612"/>
      <c r="CZ36" s="615">
        <v>8.6</v>
      </c>
      <c r="DA36" s="641"/>
      <c r="DB36" s="641"/>
      <c r="DC36" s="645"/>
      <c r="DD36" s="619">
        <v>4060582</v>
      </c>
      <c r="DE36" s="611"/>
      <c r="DF36" s="611"/>
      <c r="DG36" s="611"/>
      <c r="DH36" s="611"/>
      <c r="DI36" s="611"/>
      <c r="DJ36" s="611"/>
      <c r="DK36" s="612"/>
      <c r="DL36" s="619">
        <v>2010073</v>
      </c>
      <c r="DM36" s="611"/>
      <c r="DN36" s="611"/>
      <c r="DO36" s="611"/>
      <c r="DP36" s="611"/>
      <c r="DQ36" s="611"/>
      <c r="DR36" s="611"/>
      <c r="DS36" s="611"/>
      <c r="DT36" s="611"/>
      <c r="DU36" s="611"/>
      <c r="DV36" s="612"/>
      <c r="DW36" s="615">
        <v>7.7</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2292269</v>
      </c>
      <c r="S37" s="611"/>
      <c r="T37" s="611"/>
      <c r="U37" s="611"/>
      <c r="V37" s="611"/>
      <c r="W37" s="611"/>
      <c r="X37" s="611"/>
      <c r="Y37" s="612"/>
      <c r="Z37" s="613">
        <v>4.0999999999999996</v>
      </c>
      <c r="AA37" s="613"/>
      <c r="AB37" s="613"/>
      <c r="AC37" s="613"/>
      <c r="AD37" s="614">
        <v>18888</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1044507</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-101418</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7793</v>
      </c>
      <c r="CS37" s="643"/>
      <c r="CT37" s="643"/>
      <c r="CU37" s="643"/>
      <c r="CV37" s="643"/>
      <c r="CW37" s="643"/>
      <c r="CX37" s="643"/>
      <c r="CY37" s="644"/>
      <c r="CZ37" s="615">
        <v>0</v>
      </c>
      <c r="DA37" s="641"/>
      <c r="DB37" s="641"/>
      <c r="DC37" s="645"/>
      <c r="DD37" s="619">
        <v>7793</v>
      </c>
      <c r="DE37" s="643"/>
      <c r="DF37" s="643"/>
      <c r="DG37" s="643"/>
      <c r="DH37" s="643"/>
      <c r="DI37" s="643"/>
      <c r="DJ37" s="643"/>
      <c r="DK37" s="644"/>
      <c r="DL37" s="619">
        <v>7793</v>
      </c>
      <c r="DM37" s="643"/>
      <c r="DN37" s="643"/>
      <c r="DO37" s="643"/>
      <c r="DP37" s="643"/>
      <c r="DQ37" s="643"/>
      <c r="DR37" s="643"/>
      <c r="DS37" s="643"/>
      <c r="DT37" s="643"/>
      <c r="DU37" s="643"/>
      <c r="DV37" s="644"/>
      <c r="DW37" s="615">
        <v>0</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6520401</v>
      </c>
      <c r="S38" s="611"/>
      <c r="T38" s="611"/>
      <c r="U38" s="611"/>
      <c r="V38" s="611"/>
      <c r="W38" s="611"/>
      <c r="X38" s="611"/>
      <c r="Y38" s="612"/>
      <c r="Z38" s="613">
        <v>11.7</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48966</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13189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4738315</v>
      </c>
      <c r="CS38" s="611"/>
      <c r="CT38" s="611"/>
      <c r="CU38" s="611"/>
      <c r="CV38" s="611"/>
      <c r="CW38" s="611"/>
      <c r="CX38" s="611"/>
      <c r="CY38" s="612"/>
      <c r="CZ38" s="615">
        <v>8.8000000000000007</v>
      </c>
      <c r="DA38" s="641"/>
      <c r="DB38" s="641"/>
      <c r="DC38" s="645"/>
      <c r="DD38" s="619">
        <v>3790828</v>
      </c>
      <c r="DE38" s="611"/>
      <c r="DF38" s="611"/>
      <c r="DG38" s="611"/>
      <c r="DH38" s="611"/>
      <c r="DI38" s="611"/>
      <c r="DJ38" s="611"/>
      <c r="DK38" s="612"/>
      <c r="DL38" s="619">
        <v>3514565</v>
      </c>
      <c r="DM38" s="611"/>
      <c r="DN38" s="611"/>
      <c r="DO38" s="611"/>
      <c r="DP38" s="611"/>
      <c r="DQ38" s="611"/>
      <c r="DR38" s="611"/>
      <c r="DS38" s="611"/>
      <c r="DT38" s="611"/>
      <c r="DU38" s="611"/>
      <c r="DV38" s="612"/>
      <c r="DW38" s="615">
        <v>13.5</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v>16062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18794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2689495</v>
      </c>
      <c r="CS39" s="643"/>
      <c r="CT39" s="643"/>
      <c r="CU39" s="643"/>
      <c r="CV39" s="643"/>
      <c r="CW39" s="643"/>
      <c r="CX39" s="643"/>
      <c r="CY39" s="644"/>
      <c r="CZ39" s="615">
        <v>5</v>
      </c>
      <c r="DA39" s="641"/>
      <c r="DB39" s="641"/>
      <c r="DC39" s="645"/>
      <c r="DD39" s="619">
        <v>2611806</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265301</v>
      </c>
      <c r="S40" s="611"/>
      <c r="T40" s="611"/>
      <c r="U40" s="611"/>
      <c r="V40" s="611"/>
      <c r="W40" s="611"/>
      <c r="X40" s="611"/>
      <c r="Y40" s="612"/>
      <c r="Z40" s="613">
        <v>0.5</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v>3762</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879942</v>
      </c>
      <c r="CS40" s="611"/>
      <c r="CT40" s="611"/>
      <c r="CU40" s="611"/>
      <c r="CV40" s="611"/>
      <c r="CW40" s="611"/>
      <c r="CX40" s="611"/>
      <c r="CY40" s="612"/>
      <c r="CZ40" s="615">
        <v>1.6</v>
      </c>
      <c r="DA40" s="641"/>
      <c r="DB40" s="641"/>
      <c r="DC40" s="645"/>
      <c r="DD40" s="619">
        <v>52746</v>
      </c>
      <c r="DE40" s="611"/>
      <c r="DF40" s="611"/>
      <c r="DG40" s="611"/>
      <c r="DH40" s="611"/>
      <c r="DI40" s="611"/>
      <c r="DJ40" s="611"/>
      <c r="DK40" s="612"/>
      <c r="DL40" s="619">
        <v>52702</v>
      </c>
      <c r="DM40" s="611"/>
      <c r="DN40" s="611"/>
      <c r="DO40" s="611"/>
      <c r="DP40" s="611"/>
      <c r="DQ40" s="611"/>
      <c r="DR40" s="611"/>
      <c r="DS40" s="611"/>
      <c r="DT40" s="611"/>
      <c r="DU40" s="611"/>
      <c r="DV40" s="612"/>
      <c r="DW40" s="615">
        <v>0.2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55956243</v>
      </c>
      <c r="S41" s="683"/>
      <c r="T41" s="683"/>
      <c r="U41" s="683"/>
      <c r="V41" s="683"/>
      <c r="W41" s="683"/>
      <c r="X41" s="683"/>
      <c r="Y41" s="687"/>
      <c r="Z41" s="688">
        <v>100</v>
      </c>
      <c r="AA41" s="688"/>
      <c r="AB41" s="688"/>
      <c r="AC41" s="688"/>
      <c r="AD41" s="689">
        <v>25850887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994886</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1"/>
      <c r="DB41" s="641"/>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3698659</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459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8869539</v>
      </c>
      <c r="CS42" s="643"/>
      <c r="CT42" s="643"/>
      <c r="CU42" s="643"/>
      <c r="CV42" s="643"/>
      <c r="CW42" s="643"/>
      <c r="CX42" s="643"/>
      <c r="CY42" s="644"/>
      <c r="CZ42" s="615">
        <v>16.5</v>
      </c>
      <c r="DA42" s="641"/>
      <c r="DB42" s="641"/>
      <c r="DC42" s="645"/>
      <c r="DD42" s="619">
        <v>1136158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233103</v>
      </c>
      <c r="CS43" s="643"/>
      <c r="CT43" s="643"/>
      <c r="CU43" s="643"/>
      <c r="CV43" s="643"/>
      <c r="CW43" s="643"/>
      <c r="CX43" s="643"/>
      <c r="CY43" s="644"/>
      <c r="CZ43" s="615">
        <v>0.4</v>
      </c>
      <c r="DA43" s="641"/>
      <c r="DB43" s="641"/>
      <c r="DC43" s="645"/>
      <c r="DD43" s="619">
        <v>227936</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8755930</v>
      </c>
      <c r="CS44" s="611"/>
      <c r="CT44" s="611"/>
      <c r="CU44" s="611"/>
      <c r="CV44" s="611"/>
      <c r="CW44" s="611"/>
      <c r="CX44" s="611"/>
      <c r="CY44" s="612"/>
      <c r="CZ44" s="615">
        <v>16.3</v>
      </c>
      <c r="DA44" s="616"/>
      <c r="DB44" s="616"/>
      <c r="DC44" s="622"/>
      <c r="DD44" s="619">
        <v>1039972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1678701</v>
      </c>
      <c r="CS45" s="643"/>
      <c r="CT45" s="643"/>
      <c r="CU45" s="643"/>
      <c r="CV45" s="643"/>
      <c r="CW45" s="643"/>
      <c r="CX45" s="643"/>
      <c r="CY45" s="644"/>
      <c r="CZ45" s="615">
        <v>3.1</v>
      </c>
      <c r="DA45" s="641"/>
      <c r="DB45" s="641"/>
      <c r="DC45" s="645"/>
      <c r="DD45" s="619">
        <v>183780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6814157</v>
      </c>
      <c r="CS46" s="611"/>
      <c r="CT46" s="611"/>
      <c r="CU46" s="611"/>
      <c r="CV46" s="611"/>
      <c r="CW46" s="611"/>
      <c r="CX46" s="611"/>
      <c r="CY46" s="612"/>
      <c r="CZ46" s="615">
        <v>12.7</v>
      </c>
      <c r="DA46" s="616"/>
      <c r="DB46" s="616"/>
      <c r="DC46" s="622"/>
      <c r="DD46" s="619">
        <v>838955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113609</v>
      </c>
      <c r="CS47" s="643"/>
      <c r="CT47" s="643"/>
      <c r="CU47" s="643"/>
      <c r="CV47" s="643"/>
      <c r="CW47" s="643"/>
      <c r="CX47" s="643"/>
      <c r="CY47" s="644"/>
      <c r="CZ47" s="615">
        <v>0.2</v>
      </c>
      <c r="DA47" s="641"/>
      <c r="DB47" s="641"/>
      <c r="DC47" s="645"/>
      <c r="DD47" s="619">
        <v>96186</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53660280</v>
      </c>
      <c r="CS49" s="669"/>
      <c r="CT49" s="669"/>
      <c r="CU49" s="669"/>
      <c r="CV49" s="669"/>
      <c r="CW49" s="669"/>
      <c r="CX49" s="669"/>
      <c r="CY49" s="698"/>
      <c r="CZ49" s="690">
        <v>100</v>
      </c>
      <c r="DA49" s="699"/>
      <c r="DB49" s="699"/>
      <c r="DC49" s="700"/>
      <c r="DD49" s="701">
        <v>32060649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9Bz3WcAqJStUJGtmfmAScx0x6PT5c3PQBvQyvy3atIb/zxKFv1lPJf3/bh8MKOBYfxYLBGMb0U9n5aAmwhFXg==" saltValue="lFdFussPSvztCJwmxbQCu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49" zoomScale="70" zoomScaleNormal="70" zoomScaleSheetLayoutView="70" workbookViewId="0">
      <selection activeCell="AU63" sqref="AU63:AY6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56127</v>
      </c>
      <c r="R7" s="740"/>
      <c r="S7" s="740"/>
      <c r="T7" s="740"/>
      <c r="U7" s="740"/>
      <c r="V7" s="740">
        <v>53832</v>
      </c>
      <c r="W7" s="740"/>
      <c r="X7" s="740"/>
      <c r="Y7" s="740"/>
      <c r="Z7" s="740"/>
      <c r="AA7" s="740">
        <v>2296</v>
      </c>
      <c r="AB7" s="740"/>
      <c r="AC7" s="740"/>
      <c r="AD7" s="740"/>
      <c r="AE7" s="741"/>
      <c r="AF7" s="742">
        <v>1817</v>
      </c>
      <c r="AG7" s="743"/>
      <c r="AH7" s="743"/>
      <c r="AI7" s="743"/>
      <c r="AJ7" s="744"/>
      <c r="AK7" s="745">
        <v>1829</v>
      </c>
      <c r="AL7" s="746"/>
      <c r="AM7" s="746"/>
      <c r="AN7" s="746"/>
      <c r="AO7" s="746"/>
      <c r="AP7" s="746">
        <v>44820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558</v>
      </c>
      <c r="BT7" s="734"/>
      <c r="BU7" s="734"/>
      <c r="BV7" s="734"/>
      <c r="BW7" s="734"/>
      <c r="BX7" s="734"/>
      <c r="BY7" s="734"/>
      <c r="BZ7" s="734"/>
      <c r="CA7" s="734"/>
      <c r="CB7" s="734"/>
      <c r="CC7" s="734"/>
      <c r="CD7" s="734"/>
      <c r="CE7" s="734"/>
      <c r="CF7" s="734"/>
      <c r="CG7" s="749"/>
      <c r="CH7" s="730">
        <v>-1</v>
      </c>
      <c r="CI7" s="731"/>
      <c r="CJ7" s="731"/>
      <c r="CK7" s="731"/>
      <c r="CL7" s="732"/>
      <c r="CM7" s="730">
        <v>94</v>
      </c>
      <c r="CN7" s="731"/>
      <c r="CO7" s="731"/>
      <c r="CP7" s="731"/>
      <c r="CQ7" s="732"/>
      <c r="CR7" s="730">
        <v>35</v>
      </c>
      <c r="CS7" s="731"/>
      <c r="CT7" s="731"/>
      <c r="CU7" s="731"/>
      <c r="CV7" s="732"/>
      <c r="CW7" s="730">
        <v>8</v>
      </c>
      <c r="CX7" s="731"/>
      <c r="CY7" s="731"/>
      <c r="CZ7" s="731"/>
      <c r="DA7" s="732"/>
      <c r="DB7" s="730" t="s">
        <v>565</v>
      </c>
      <c r="DC7" s="731"/>
      <c r="DD7" s="731"/>
      <c r="DE7" s="731"/>
      <c r="DF7" s="732"/>
      <c r="DG7" s="730" t="s">
        <v>565</v>
      </c>
      <c r="DH7" s="731"/>
      <c r="DI7" s="731"/>
      <c r="DJ7" s="731"/>
      <c r="DK7" s="732"/>
      <c r="DL7" s="730" t="s">
        <v>565</v>
      </c>
      <c r="DM7" s="731"/>
      <c r="DN7" s="731"/>
      <c r="DO7" s="731"/>
      <c r="DP7" s="732"/>
      <c r="DQ7" s="730" t="s">
        <v>565</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559</v>
      </c>
      <c r="BT8" s="761"/>
      <c r="BU8" s="761"/>
      <c r="BV8" s="761"/>
      <c r="BW8" s="761"/>
      <c r="BX8" s="761"/>
      <c r="BY8" s="761"/>
      <c r="BZ8" s="761"/>
      <c r="CA8" s="761"/>
      <c r="CB8" s="761"/>
      <c r="CC8" s="761"/>
      <c r="CD8" s="761"/>
      <c r="CE8" s="761"/>
      <c r="CF8" s="761"/>
      <c r="CG8" s="762"/>
      <c r="CH8" s="763">
        <v>3</v>
      </c>
      <c r="CI8" s="764"/>
      <c r="CJ8" s="764"/>
      <c r="CK8" s="764"/>
      <c r="CL8" s="765"/>
      <c r="CM8" s="763">
        <v>168</v>
      </c>
      <c r="CN8" s="764"/>
      <c r="CO8" s="764"/>
      <c r="CP8" s="764"/>
      <c r="CQ8" s="765"/>
      <c r="CR8" s="763">
        <v>5</v>
      </c>
      <c r="CS8" s="764"/>
      <c r="CT8" s="764"/>
      <c r="CU8" s="764"/>
      <c r="CV8" s="765"/>
      <c r="CW8" s="763" t="s">
        <v>565</v>
      </c>
      <c r="CX8" s="764"/>
      <c r="CY8" s="764"/>
      <c r="CZ8" s="764"/>
      <c r="DA8" s="765"/>
      <c r="DB8" s="763" t="s">
        <v>565</v>
      </c>
      <c r="DC8" s="764"/>
      <c r="DD8" s="764"/>
      <c r="DE8" s="764"/>
      <c r="DF8" s="765"/>
      <c r="DG8" s="763" t="s">
        <v>565</v>
      </c>
      <c r="DH8" s="764"/>
      <c r="DI8" s="764"/>
      <c r="DJ8" s="764"/>
      <c r="DK8" s="765"/>
      <c r="DL8" s="763" t="s">
        <v>565</v>
      </c>
      <c r="DM8" s="764"/>
      <c r="DN8" s="764"/>
      <c r="DO8" s="764"/>
      <c r="DP8" s="765"/>
      <c r="DQ8" s="763" t="s">
        <v>565</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560</v>
      </c>
      <c r="BT9" s="761"/>
      <c r="BU9" s="761"/>
      <c r="BV9" s="761"/>
      <c r="BW9" s="761"/>
      <c r="BX9" s="761"/>
      <c r="BY9" s="761"/>
      <c r="BZ9" s="761"/>
      <c r="CA9" s="761"/>
      <c r="CB9" s="761"/>
      <c r="CC9" s="761"/>
      <c r="CD9" s="761"/>
      <c r="CE9" s="761"/>
      <c r="CF9" s="761"/>
      <c r="CG9" s="762"/>
      <c r="CH9" s="763">
        <v>3</v>
      </c>
      <c r="CI9" s="764"/>
      <c r="CJ9" s="764"/>
      <c r="CK9" s="764"/>
      <c r="CL9" s="765"/>
      <c r="CM9" s="763">
        <v>59</v>
      </c>
      <c r="CN9" s="764"/>
      <c r="CO9" s="764"/>
      <c r="CP9" s="764"/>
      <c r="CQ9" s="765"/>
      <c r="CR9" s="763">
        <v>30</v>
      </c>
      <c r="CS9" s="764"/>
      <c r="CT9" s="764"/>
      <c r="CU9" s="764"/>
      <c r="CV9" s="765"/>
      <c r="CW9" s="763">
        <v>132</v>
      </c>
      <c r="CX9" s="764"/>
      <c r="CY9" s="764"/>
      <c r="CZ9" s="764"/>
      <c r="DA9" s="765"/>
      <c r="DB9" s="763" t="s">
        <v>565</v>
      </c>
      <c r="DC9" s="764"/>
      <c r="DD9" s="764"/>
      <c r="DE9" s="764"/>
      <c r="DF9" s="765"/>
      <c r="DG9" s="763" t="s">
        <v>565</v>
      </c>
      <c r="DH9" s="764"/>
      <c r="DI9" s="764"/>
      <c r="DJ9" s="764"/>
      <c r="DK9" s="765"/>
      <c r="DL9" s="763" t="s">
        <v>565</v>
      </c>
      <c r="DM9" s="764"/>
      <c r="DN9" s="764"/>
      <c r="DO9" s="764"/>
      <c r="DP9" s="765"/>
      <c r="DQ9" s="763" t="s">
        <v>565</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561</v>
      </c>
      <c r="BT10" s="761"/>
      <c r="BU10" s="761"/>
      <c r="BV10" s="761"/>
      <c r="BW10" s="761"/>
      <c r="BX10" s="761"/>
      <c r="BY10" s="761"/>
      <c r="BZ10" s="761"/>
      <c r="CA10" s="761"/>
      <c r="CB10" s="761"/>
      <c r="CC10" s="761"/>
      <c r="CD10" s="761"/>
      <c r="CE10" s="761"/>
      <c r="CF10" s="761"/>
      <c r="CG10" s="762"/>
      <c r="CH10" s="763">
        <v>-136</v>
      </c>
      <c r="CI10" s="764"/>
      <c r="CJ10" s="764"/>
      <c r="CK10" s="764"/>
      <c r="CL10" s="765"/>
      <c r="CM10" s="763">
        <v>-129</v>
      </c>
      <c r="CN10" s="764"/>
      <c r="CO10" s="764"/>
      <c r="CP10" s="764"/>
      <c r="CQ10" s="765"/>
      <c r="CR10" s="763">
        <v>2</v>
      </c>
      <c r="CS10" s="764"/>
      <c r="CT10" s="764"/>
      <c r="CU10" s="764"/>
      <c r="CV10" s="765"/>
      <c r="CW10" s="763">
        <v>55</v>
      </c>
      <c r="CX10" s="764"/>
      <c r="CY10" s="764"/>
      <c r="CZ10" s="764"/>
      <c r="DA10" s="765"/>
      <c r="DB10" s="763" t="s">
        <v>565</v>
      </c>
      <c r="DC10" s="764"/>
      <c r="DD10" s="764"/>
      <c r="DE10" s="764"/>
      <c r="DF10" s="765"/>
      <c r="DG10" s="763" t="s">
        <v>565</v>
      </c>
      <c r="DH10" s="764"/>
      <c r="DI10" s="764"/>
      <c r="DJ10" s="764"/>
      <c r="DK10" s="765"/>
      <c r="DL10" s="763" t="s">
        <v>565</v>
      </c>
      <c r="DM10" s="764"/>
      <c r="DN10" s="764"/>
      <c r="DO10" s="764"/>
      <c r="DP10" s="765"/>
      <c r="DQ10" s="763" t="s">
        <v>565</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t="s">
        <v>566</v>
      </c>
      <c r="BS11" s="760" t="s">
        <v>562</v>
      </c>
      <c r="BT11" s="761"/>
      <c r="BU11" s="761"/>
      <c r="BV11" s="761"/>
      <c r="BW11" s="761"/>
      <c r="BX11" s="761"/>
      <c r="BY11" s="761"/>
      <c r="BZ11" s="761"/>
      <c r="CA11" s="761"/>
      <c r="CB11" s="761"/>
      <c r="CC11" s="761"/>
      <c r="CD11" s="761"/>
      <c r="CE11" s="761"/>
      <c r="CF11" s="761"/>
      <c r="CG11" s="762"/>
      <c r="CH11" s="763">
        <v>0</v>
      </c>
      <c r="CI11" s="764"/>
      <c r="CJ11" s="764"/>
      <c r="CK11" s="764"/>
      <c r="CL11" s="765"/>
      <c r="CM11" s="763">
        <v>514</v>
      </c>
      <c r="CN11" s="764"/>
      <c r="CO11" s="764"/>
      <c r="CP11" s="764"/>
      <c r="CQ11" s="765"/>
      <c r="CR11" s="763">
        <v>10</v>
      </c>
      <c r="CS11" s="764"/>
      <c r="CT11" s="764"/>
      <c r="CU11" s="764"/>
      <c r="CV11" s="765"/>
      <c r="CW11" s="763" t="s">
        <v>565</v>
      </c>
      <c r="CX11" s="764"/>
      <c r="CY11" s="764"/>
      <c r="CZ11" s="764"/>
      <c r="DA11" s="765"/>
      <c r="DB11" s="763" t="s">
        <v>565</v>
      </c>
      <c r="DC11" s="764"/>
      <c r="DD11" s="764"/>
      <c r="DE11" s="764"/>
      <c r="DF11" s="765"/>
      <c r="DG11" s="763" t="s">
        <v>565</v>
      </c>
      <c r="DH11" s="764"/>
      <c r="DI11" s="764"/>
      <c r="DJ11" s="764"/>
      <c r="DK11" s="765"/>
      <c r="DL11" s="763" t="s">
        <v>565</v>
      </c>
      <c r="DM11" s="764"/>
      <c r="DN11" s="764"/>
      <c r="DO11" s="764"/>
      <c r="DP11" s="765"/>
      <c r="DQ11" s="763" t="s">
        <v>565</v>
      </c>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563</v>
      </c>
      <c r="BT12" s="761"/>
      <c r="BU12" s="761"/>
      <c r="BV12" s="761"/>
      <c r="BW12" s="761"/>
      <c r="BX12" s="761"/>
      <c r="BY12" s="761"/>
      <c r="BZ12" s="761"/>
      <c r="CA12" s="761"/>
      <c r="CB12" s="761"/>
      <c r="CC12" s="761"/>
      <c r="CD12" s="761"/>
      <c r="CE12" s="761"/>
      <c r="CF12" s="761"/>
      <c r="CG12" s="762"/>
      <c r="CH12" s="763">
        <v>12</v>
      </c>
      <c r="CI12" s="764"/>
      <c r="CJ12" s="764"/>
      <c r="CK12" s="764"/>
      <c r="CL12" s="765"/>
      <c r="CM12" s="763">
        <v>2557</v>
      </c>
      <c r="CN12" s="764"/>
      <c r="CO12" s="764"/>
      <c r="CP12" s="764"/>
      <c r="CQ12" s="765"/>
      <c r="CR12" s="763">
        <v>1210</v>
      </c>
      <c r="CS12" s="764"/>
      <c r="CT12" s="764"/>
      <c r="CU12" s="764"/>
      <c r="CV12" s="765"/>
      <c r="CW12" s="763">
        <v>15</v>
      </c>
      <c r="CX12" s="764"/>
      <c r="CY12" s="764"/>
      <c r="CZ12" s="764"/>
      <c r="DA12" s="765"/>
      <c r="DB12" s="763" t="s">
        <v>565</v>
      </c>
      <c r="DC12" s="764"/>
      <c r="DD12" s="764"/>
      <c r="DE12" s="764"/>
      <c r="DF12" s="765"/>
      <c r="DG12" s="763" t="s">
        <v>565</v>
      </c>
      <c r="DH12" s="764"/>
      <c r="DI12" s="764"/>
      <c r="DJ12" s="764"/>
      <c r="DK12" s="765"/>
      <c r="DL12" s="763" t="s">
        <v>565</v>
      </c>
      <c r="DM12" s="764"/>
      <c r="DN12" s="764"/>
      <c r="DO12" s="764"/>
      <c r="DP12" s="765"/>
      <c r="DQ12" s="763" t="s">
        <v>565</v>
      </c>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564</v>
      </c>
      <c r="BT13" s="761"/>
      <c r="BU13" s="761"/>
      <c r="BV13" s="761"/>
      <c r="BW13" s="761"/>
      <c r="BX13" s="761"/>
      <c r="BY13" s="761"/>
      <c r="BZ13" s="761"/>
      <c r="CA13" s="761"/>
      <c r="CB13" s="761"/>
      <c r="CC13" s="761"/>
      <c r="CD13" s="761"/>
      <c r="CE13" s="761"/>
      <c r="CF13" s="761"/>
      <c r="CG13" s="762"/>
      <c r="CH13" s="763">
        <v>-6</v>
      </c>
      <c r="CI13" s="764"/>
      <c r="CJ13" s="764"/>
      <c r="CK13" s="764"/>
      <c r="CL13" s="765"/>
      <c r="CM13" s="763">
        <v>11795</v>
      </c>
      <c r="CN13" s="764"/>
      <c r="CO13" s="764"/>
      <c r="CP13" s="764"/>
      <c r="CQ13" s="765"/>
      <c r="CR13" s="763">
        <v>4</v>
      </c>
      <c r="CS13" s="764"/>
      <c r="CT13" s="764"/>
      <c r="CU13" s="764"/>
      <c r="CV13" s="765"/>
      <c r="CW13" s="763">
        <v>0</v>
      </c>
      <c r="CX13" s="764"/>
      <c r="CY13" s="764"/>
      <c r="CZ13" s="764"/>
      <c r="DA13" s="765"/>
      <c r="DB13" s="763" t="s">
        <v>565</v>
      </c>
      <c r="DC13" s="764"/>
      <c r="DD13" s="764"/>
      <c r="DE13" s="764"/>
      <c r="DF13" s="765"/>
      <c r="DG13" s="763" t="s">
        <v>565</v>
      </c>
      <c r="DH13" s="764"/>
      <c r="DI13" s="764"/>
      <c r="DJ13" s="764"/>
      <c r="DK13" s="765"/>
      <c r="DL13" s="763" t="s">
        <v>565</v>
      </c>
      <c r="DM13" s="764"/>
      <c r="DN13" s="764"/>
      <c r="DO13" s="764"/>
      <c r="DP13" s="765"/>
      <c r="DQ13" s="763" t="s">
        <v>565</v>
      </c>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56127</v>
      </c>
      <c r="R23" s="780"/>
      <c r="S23" s="780"/>
      <c r="T23" s="780"/>
      <c r="U23" s="780"/>
      <c r="V23" s="780">
        <v>53832</v>
      </c>
      <c r="W23" s="780"/>
      <c r="X23" s="780"/>
      <c r="Y23" s="780"/>
      <c r="Z23" s="780"/>
      <c r="AA23" s="780">
        <v>2296</v>
      </c>
      <c r="AB23" s="780"/>
      <c r="AC23" s="780"/>
      <c r="AD23" s="780"/>
      <c r="AE23" s="781"/>
      <c r="AF23" s="782">
        <v>1817</v>
      </c>
      <c r="AG23" s="780"/>
      <c r="AH23" s="780"/>
      <c r="AI23" s="780"/>
      <c r="AJ23" s="783"/>
      <c r="AK23" s="784"/>
      <c r="AL23" s="785"/>
      <c r="AM23" s="785"/>
      <c r="AN23" s="785"/>
      <c r="AO23" s="785"/>
      <c r="AP23" s="780">
        <v>44820</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18856</v>
      </c>
      <c r="R28" s="810"/>
      <c r="S28" s="810"/>
      <c r="T28" s="810"/>
      <c r="U28" s="810"/>
      <c r="V28" s="810">
        <v>18328</v>
      </c>
      <c r="W28" s="810"/>
      <c r="X28" s="810"/>
      <c r="Y28" s="810"/>
      <c r="Z28" s="810"/>
      <c r="AA28" s="810">
        <v>528</v>
      </c>
      <c r="AB28" s="810"/>
      <c r="AC28" s="810"/>
      <c r="AD28" s="810"/>
      <c r="AE28" s="811"/>
      <c r="AF28" s="812">
        <v>511</v>
      </c>
      <c r="AG28" s="810"/>
      <c r="AH28" s="810"/>
      <c r="AI28" s="810"/>
      <c r="AJ28" s="813"/>
      <c r="AK28" s="814">
        <v>200</v>
      </c>
      <c r="AL28" s="815"/>
      <c r="AM28" s="815"/>
      <c r="AN28" s="815"/>
      <c r="AO28" s="815"/>
      <c r="AP28" s="815">
        <v>600</v>
      </c>
      <c r="AQ28" s="815"/>
      <c r="AR28" s="815"/>
      <c r="AS28" s="815"/>
      <c r="AT28" s="815"/>
      <c r="AU28" s="815" t="s">
        <v>552</v>
      </c>
      <c r="AV28" s="815"/>
      <c r="AW28" s="815"/>
      <c r="AX28" s="815"/>
      <c r="AY28" s="815"/>
      <c r="AZ28" s="816" t="s">
        <v>552</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11908</v>
      </c>
      <c r="R29" s="771"/>
      <c r="S29" s="771"/>
      <c r="T29" s="771"/>
      <c r="U29" s="771"/>
      <c r="V29" s="771">
        <v>11783</v>
      </c>
      <c r="W29" s="771"/>
      <c r="X29" s="771"/>
      <c r="Y29" s="771"/>
      <c r="Z29" s="771"/>
      <c r="AA29" s="771">
        <v>125</v>
      </c>
      <c r="AB29" s="771"/>
      <c r="AC29" s="771"/>
      <c r="AD29" s="771"/>
      <c r="AE29" s="772"/>
      <c r="AF29" s="773">
        <v>125</v>
      </c>
      <c r="AG29" s="774"/>
      <c r="AH29" s="774"/>
      <c r="AI29" s="774"/>
      <c r="AJ29" s="775"/>
      <c r="AK29" s="821">
        <v>995</v>
      </c>
      <c r="AL29" s="817"/>
      <c r="AM29" s="817"/>
      <c r="AN29" s="817"/>
      <c r="AO29" s="817"/>
      <c r="AP29" s="817" t="s">
        <v>552</v>
      </c>
      <c r="AQ29" s="817"/>
      <c r="AR29" s="817"/>
      <c r="AS29" s="817"/>
      <c r="AT29" s="817"/>
      <c r="AU29" s="817" t="s">
        <v>552</v>
      </c>
      <c r="AV29" s="817"/>
      <c r="AW29" s="817"/>
      <c r="AX29" s="817"/>
      <c r="AY29" s="817"/>
      <c r="AZ29" s="818" t="s">
        <v>552</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23</v>
      </c>
      <c r="R30" s="771"/>
      <c r="S30" s="771"/>
      <c r="T30" s="771"/>
      <c r="U30" s="771"/>
      <c r="V30" s="771">
        <v>6</v>
      </c>
      <c r="W30" s="771"/>
      <c r="X30" s="771"/>
      <c r="Y30" s="771"/>
      <c r="Z30" s="771"/>
      <c r="AA30" s="771">
        <v>17</v>
      </c>
      <c r="AB30" s="771"/>
      <c r="AC30" s="771"/>
      <c r="AD30" s="771"/>
      <c r="AE30" s="772"/>
      <c r="AF30" s="773">
        <v>17</v>
      </c>
      <c r="AG30" s="774"/>
      <c r="AH30" s="774"/>
      <c r="AI30" s="774"/>
      <c r="AJ30" s="775"/>
      <c r="AK30" s="821" t="s">
        <v>552</v>
      </c>
      <c r="AL30" s="817"/>
      <c r="AM30" s="817"/>
      <c r="AN30" s="817"/>
      <c r="AO30" s="817"/>
      <c r="AP30" s="817" t="s">
        <v>552</v>
      </c>
      <c r="AQ30" s="817"/>
      <c r="AR30" s="817"/>
      <c r="AS30" s="817"/>
      <c r="AT30" s="817"/>
      <c r="AU30" s="817" t="s">
        <v>552</v>
      </c>
      <c r="AV30" s="817"/>
      <c r="AW30" s="817"/>
      <c r="AX30" s="817"/>
      <c r="AY30" s="817"/>
      <c r="AZ30" s="818" t="s">
        <v>552</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11624</v>
      </c>
      <c r="R31" s="771"/>
      <c r="S31" s="771"/>
      <c r="T31" s="771"/>
      <c r="U31" s="771"/>
      <c r="V31" s="771">
        <v>11394</v>
      </c>
      <c r="W31" s="771"/>
      <c r="X31" s="771"/>
      <c r="Y31" s="771"/>
      <c r="Z31" s="771"/>
      <c r="AA31" s="771">
        <v>231</v>
      </c>
      <c r="AB31" s="771"/>
      <c r="AC31" s="771"/>
      <c r="AD31" s="771"/>
      <c r="AE31" s="772"/>
      <c r="AF31" s="773">
        <v>231</v>
      </c>
      <c r="AG31" s="774"/>
      <c r="AH31" s="774"/>
      <c r="AI31" s="774"/>
      <c r="AJ31" s="775"/>
      <c r="AK31" s="821">
        <v>1729</v>
      </c>
      <c r="AL31" s="817"/>
      <c r="AM31" s="817"/>
      <c r="AN31" s="817"/>
      <c r="AO31" s="817"/>
      <c r="AP31" s="817" t="s">
        <v>552</v>
      </c>
      <c r="AQ31" s="817"/>
      <c r="AR31" s="817"/>
      <c r="AS31" s="817"/>
      <c r="AT31" s="817"/>
      <c r="AU31" s="817" t="s">
        <v>552</v>
      </c>
      <c r="AV31" s="817"/>
      <c r="AW31" s="817"/>
      <c r="AX31" s="817"/>
      <c r="AY31" s="817"/>
      <c r="AZ31" s="818" t="s">
        <v>552</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392</v>
      </c>
      <c r="C32" s="768"/>
      <c r="D32" s="768"/>
      <c r="E32" s="768"/>
      <c r="F32" s="768"/>
      <c r="G32" s="768"/>
      <c r="H32" s="768"/>
      <c r="I32" s="768"/>
      <c r="J32" s="768"/>
      <c r="K32" s="768"/>
      <c r="L32" s="768"/>
      <c r="M32" s="768"/>
      <c r="N32" s="768"/>
      <c r="O32" s="768"/>
      <c r="P32" s="769"/>
      <c r="Q32" s="770">
        <v>2087</v>
      </c>
      <c r="R32" s="771"/>
      <c r="S32" s="771"/>
      <c r="T32" s="771"/>
      <c r="U32" s="771"/>
      <c r="V32" s="771">
        <v>2037</v>
      </c>
      <c r="W32" s="771"/>
      <c r="X32" s="771"/>
      <c r="Y32" s="771"/>
      <c r="Z32" s="771"/>
      <c r="AA32" s="771">
        <v>50</v>
      </c>
      <c r="AB32" s="771"/>
      <c r="AC32" s="771"/>
      <c r="AD32" s="771"/>
      <c r="AE32" s="772"/>
      <c r="AF32" s="773">
        <v>50</v>
      </c>
      <c r="AG32" s="774"/>
      <c r="AH32" s="774"/>
      <c r="AI32" s="774"/>
      <c r="AJ32" s="775"/>
      <c r="AK32" s="821">
        <v>520</v>
      </c>
      <c r="AL32" s="817"/>
      <c r="AM32" s="817"/>
      <c r="AN32" s="817"/>
      <c r="AO32" s="817"/>
      <c r="AP32" s="817" t="s">
        <v>552</v>
      </c>
      <c r="AQ32" s="817"/>
      <c r="AR32" s="817"/>
      <c r="AS32" s="817"/>
      <c r="AT32" s="817"/>
      <c r="AU32" s="817" t="s">
        <v>552</v>
      </c>
      <c r="AV32" s="817"/>
      <c r="AW32" s="817"/>
      <c r="AX32" s="817"/>
      <c r="AY32" s="817"/>
      <c r="AZ32" s="818" t="s">
        <v>552</v>
      </c>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393</v>
      </c>
      <c r="C33" s="768"/>
      <c r="D33" s="768"/>
      <c r="E33" s="768"/>
      <c r="F33" s="768"/>
      <c r="G33" s="768"/>
      <c r="H33" s="768"/>
      <c r="I33" s="768"/>
      <c r="J33" s="768"/>
      <c r="K33" s="768"/>
      <c r="L33" s="768"/>
      <c r="M33" s="768"/>
      <c r="N33" s="768"/>
      <c r="O33" s="768"/>
      <c r="P33" s="769"/>
      <c r="Q33" s="770">
        <v>2068</v>
      </c>
      <c r="R33" s="771"/>
      <c r="S33" s="771"/>
      <c r="T33" s="771"/>
      <c r="U33" s="771"/>
      <c r="V33" s="771">
        <v>1713</v>
      </c>
      <c r="W33" s="771"/>
      <c r="X33" s="771"/>
      <c r="Y33" s="771"/>
      <c r="Z33" s="771"/>
      <c r="AA33" s="771">
        <v>355</v>
      </c>
      <c r="AB33" s="771"/>
      <c r="AC33" s="771"/>
      <c r="AD33" s="771"/>
      <c r="AE33" s="772"/>
      <c r="AF33" s="773">
        <v>2157</v>
      </c>
      <c r="AG33" s="774"/>
      <c r="AH33" s="774"/>
      <c r="AI33" s="774"/>
      <c r="AJ33" s="775"/>
      <c r="AK33" s="821">
        <v>49</v>
      </c>
      <c r="AL33" s="817"/>
      <c r="AM33" s="817"/>
      <c r="AN33" s="817"/>
      <c r="AO33" s="817"/>
      <c r="AP33" s="817">
        <v>7168</v>
      </c>
      <c r="AQ33" s="817"/>
      <c r="AR33" s="817"/>
      <c r="AS33" s="817"/>
      <c r="AT33" s="817"/>
      <c r="AU33" s="817">
        <v>43</v>
      </c>
      <c r="AV33" s="817"/>
      <c r="AW33" s="817"/>
      <c r="AX33" s="817"/>
      <c r="AY33" s="817"/>
      <c r="AZ33" s="818" t="s">
        <v>552</v>
      </c>
      <c r="BA33" s="818"/>
      <c r="BB33" s="818"/>
      <c r="BC33" s="818"/>
      <c r="BD33" s="818"/>
      <c r="BE33" s="819" t="s">
        <v>394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395</v>
      </c>
      <c r="C34" s="768"/>
      <c r="D34" s="768"/>
      <c r="E34" s="768"/>
      <c r="F34" s="768"/>
      <c r="G34" s="768"/>
      <c r="H34" s="768"/>
      <c r="I34" s="768"/>
      <c r="J34" s="768"/>
      <c r="K34" s="768"/>
      <c r="L34" s="768"/>
      <c r="M34" s="768"/>
      <c r="N34" s="768"/>
      <c r="O34" s="768"/>
      <c r="P34" s="769"/>
      <c r="Q34" s="770">
        <v>155</v>
      </c>
      <c r="R34" s="771"/>
      <c r="S34" s="771"/>
      <c r="T34" s="771"/>
      <c r="U34" s="771"/>
      <c r="V34" s="771">
        <v>119</v>
      </c>
      <c r="W34" s="771"/>
      <c r="X34" s="771"/>
      <c r="Y34" s="771"/>
      <c r="Z34" s="771"/>
      <c r="AA34" s="771">
        <v>36</v>
      </c>
      <c r="AB34" s="771"/>
      <c r="AC34" s="771"/>
      <c r="AD34" s="771"/>
      <c r="AE34" s="772"/>
      <c r="AF34" s="773">
        <v>793</v>
      </c>
      <c r="AG34" s="774"/>
      <c r="AH34" s="774"/>
      <c r="AI34" s="774"/>
      <c r="AJ34" s="775"/>
      <c r="AK34" s="821" t="s">
        <v>552</v>
      </c>
      <c r="AL34" s="817"/>
      <c r="AM34" s="817"/>
      <c r="AN34" s="817"/>
      <c r="AO34" s="817"/>
      <c r="AP34" s="817" t="s">
        <v>552</v>
      </c>
      <c r="AQ34" s="817"/>
      <c r="AR34" s="817"/>
      <c r="AS34" s="817"/>
      <c r="AT34" s="817"/>
      <c r="AU34" s="817" t="s">
        <v>552</v>
      </c>
      <c r="AV34" s="817"/>
      <c r="AW34" s="817"/>
      <c r="AX34" s="817"/>
      <c r="AY34" s="817"/>
      <c r="AZ34" s="818" t="s">
        <v>552</v>
      </c>
      <c r="BA34" s="818"/>
      <c r="BB34" s="818"/>
      <c r="BC34" s="818"/>
      <c r="BD34" s="818"/>
      <c r="BE34" s="819" t="s">
        <v>394</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396</v>
      </c>
      <c r="C35" s="768"/>
      <c r="D35" s="768"/>
      <c r="E35" s="768"/>
      <c r="F35" s="768"/>
      <c r="G35" s="768"/>
      <c r="H35" s="768"/>
      <c r="I35" s="768"/>
      <c r="J35" s="768"/>
      <c r="K35" s="768"/>
      <c r="L35" s="768"/>
      <c r="M35" s="768"/>
      <c r="N35" s="768"/>
      <c r="O35" s="768"/>
      <c r="P35" s="769"/>
      <c r="Q35" s="770">
        <v>2943</v>
      </c>
      <c r="R35" s="771"/>
      <c r="S35" s="771"/>
      <c r="T35" s="771"/>
      <c r="U35" s="771"/>
      <c r="V35" s="771">
        <v>2857</v>
      </c>
      <c r="W35" s="771"/>
      <c r="X35" s="771"/>
      <c r="Y35" s="771"/>
      <c r="Z35" s="771"/>
      <c r="AA35" s="771">
        <v>87</v>
      </c>
      <c r="AB35" s="771"/>
      <c r="AC35" s="771"/>
      <c r="AD35" s="771"/>
      <c r="AE35" s="772"/>
      <c r="AF35" s="773">
        <v>911</v>
      </c>
      <c r="AG35" s="774"/>
      <c r="AH35" s="774"/>
      <c r="AI35" s="774"/>
      <c r="AJ35" s="775"/>
      <c r="AK35" s="821">
        <v>1020</v>
      </c>
      <c r="AL35" s="817"/>
      <c r="AM35" s="817"/>
      <c r="AN35" s="817"/>
      <c r="AO35" s="817"/>
      <c r="AP35" s="817">
        <v>24125</v>
      </c>
      <c r="AQ35" s="817"/>
      <c r="AR35" s="817"/>
      <c r="AS35" s="817"/>
      <c r="AT35" s="817"/>
      <c r="AU35" s="817">
        <v>12497</v>
      </c>
      <c r="AV35" s="817"/>
      <c r="AW35" s="817"/>
      <c r="AX35" s="817"/>
      <c r="AY35" s="817"/>
      <c r="AZ35" s="818" t="s">
        <v>552</v>
      </c>
      <c r="BA35" s="818"/>
      <c r="BB35" s="818"/>
      <c r="BC35" s="818"/>
      <c r="BD35" s="818"/>
      <c r="BE35" s="819" t="s">
        <v>394</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t="s">
        <v>397</v>
      </c>
      <c r="C36" s="768"/>
      <c r="D36" s="768"/>
      <c r="E36" s="768"/>
      <c r="F36" s="768"/>
      <c r="G36" s="768"/>
      <c r="H36" s="768"/>
      <c r="I36" s="768"/>
      <c r="J36" s="768"/>
      <c r="K36" s="768"/>
      <c r="L36" s="768"/>
      <c r="M36" s="768"/>
      <c r="N36" s="768"/>
      <c r="O36" s="768"/>
      <c r="P36" s="769"/>
      <c r="Q36" s="770">
        <v>30</v>
      </c>
      <c r="R36" s="771"/>
      <c r="S36" s="771"/>
      <c r="T36" s="771"/>
      <c r="U36" s="771"/>
      <c r="V36" s="771">
        <v>30</v>
      </c>
      <c r="W36" s="771"/>
      <c r="X36" s="771"/>
      <c r="Y36" s="771"/>
      <c r="Z36" s="771"/>
      <c r="AA36" s="771">
        <v>0</v>
      </c>
      <c r="AB36" s="771"/>
      <c r="AC36" s="771"/>
      <c r="AD36" s="771"/>
      <c r="AE36" s="772"/>
      <c r="AF36" s="773" t="s">
        <v>121</v>
      </c>
      <c r="AG36" s="774"/>
      <c r="AH36" s="774"/>
      <c r="AI36" s="774"/>
      <c r="AJ36" s="775"/>
      <c r="AK36" s="821">
        <v>16</v>
      </c>
      <c r="AL36" s="817"/>
      <c r="AM36" s="817"/>
      <c r="AN36" s="817"/>
      <c r="AO36" s="817"/>
      <c r="AP36" s="817" t="s">
        <v>552</v>
      </c>
      <c r="AQ36" s="817"/>
      <c r="AR36" s="817"/>
      <c r="AS36" s="817"/>
      <c r="AT36" s="817"/>
      <c r="AU36" s="817" t="s">
        <v>552</v>
      </c>
      <c r="AV36" s="817"/>
      <c r="AW36" s="817"/>
      <c r="AX36" s="817"/>
      <c r="AY36" s="817"/>
      <c r="AZ36" s="818" t="s">
        <v>552</v>
      </c>
      <c r="BA36" s="818"/>
      <c r="BB36" s="818"/>
      <c r="BC36" s="818"/>
      <c r="BD36" s="818"/>
      <c r="BE36" s="819" t="s">
        <v>398</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t="s">
        <v>399</v>
      </c>
      <c r="C37" s="768"/>
      <c r="D37" s="768"/>
      <c r="E37" s="768"/>
      <c r="F37" s="768"/>
      <c r="G37" s="768"/>
      <c r="H37" s="768"/>
      <c r="I37" s="768"/>
      <c r="J37" s="768"/>
      <c r="K37" s="768"/>
      <c r="L37" s="768"/>
      <c r="M37" s="768"/>
      <c r="N37" s="768"/>
      <c r="O37" s="768"/>
      <c r="P37" s="769"/>
      <c r="Q37" s="770">
        <v>16</v>
      </c>
      <c r="R37" s="771"/>
      <c r="S37" s="771"/>
      <c r="T37" s="771"/>
      <c r="U37" s="771"/>
      <c r="V37" s="771">
        <v>16</v>
      </c>
      <c r="W37" s="771"/>
      <c r="X37" s="771"/>
      <c r="Y37" s="771"/>
      <c r="Z37" s="771"/>
      <c r="AA37" s="771">
        <v>0</v>
      </c>
      <c r="AB37" s="771"/>
      <c r="AC37" s="771"/>
      <c r="AD37" s="771"/>
      <c r="AE37" s="772"/>
      <c r="AF37" s="773" t="s">
        <v>121</v>
      </c>
      <c r="AG37" s="774"/>
      <c r="AH37" s="774"/>
      <c r="AI37" s="774"/>
      <c r="AJ37" s="775"/>
      <c r="AK37" s="821">
        <v>4</v>
      </c>
      <c r="AL37" s="817"/>
      <c r="AM37" s="817"/>
      <c r="AN37" s="817"/>
      <c r="AO37" s="817"/>
      <c r="AP37" s="817">
        <v>17</v>
      </c>
      <c r="AQ37" s="817"/>
      <c r="AR37" s="817"/>
      <c r="AS37" s="817"/>
      <c r="AT37" s="817"/>
      <c r="AU37" s="817">
        <v>6</v>
      </c>
      <c r="AV37" s="817"/>
      <c r="AW37" s="817"/>
      <c r="AX37" s="817"/>
      <c r="AY37" s="817"/>
      <c r="AZ37" s="818" t="s">
        <v>552</v>
      </c>
      <c r="BA37" s="818"/>
      <c r="BB37" s="818"/>
      <c r="BC37" s="818"/>
      <c r="BD37" s="818"/>
      <c r="BE37" s="819" t="s">
        <v>398</v>
      </c>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4795</v>
      </c>
      <c r="AG63" s="831"/>
      <c r="AH63" s="831"/>
      <c r="AI63" s="831"/>
      <c r="AJ63" s="832"/>
      <c r="AK63" s="833"/>
      <c r="AL63" s="828"/>
      <c r="AM63" s="828"/>
      <c r="AN63" s="828"/>
      <c r="AO63" s="828"/>
      <c r="AP63" s="831">
        <v>31910</v>
      </c>
      <c r="AQ63" s="831"/>
      <c r="AR63" s="831"/>
      <c r="AS63" s="831"/>
      <c r="AT63" s="831"/>
      <c r="AU63" s="831">
        <v>12546</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403</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404</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567</v>
      </c>
      <c r="C68" s="857"/>
      <c r="D68" s="857"/>
      <c r="E68" s="857"/>
      <c r="F68" s="857"/>
      <c r="G68" s="857"/>
      <c r="H68" s="857"/>
      <c r="I68" s="857"/>
      <c r="J68" s="857"/>
      <c r="K68" s="857"/>
      <c r="L68" s="857"/>
      <c r="M68" s="857"/>
      <c r="N68" s="857"/>
      <c r="O68" s="857"/>
      <c r="P68" s="858"/>
      <c r="Q68" s="859">
        <v>208</v>
      </c>
      <c r="R68" s="853"/>
      <c r="S68" s="853"/>
      <c r="T68" s="853"/>
      <c r="U68" s="853"/>
      <c r="V68" s="853">
        <v>204</v>
      </c>
      <c r="W68" s="853"/>
      <c r="X68" s="853"/>
      <c r="Y68" s="853"/>
      <c r="Z68" s="853"/>
      <c r="AA68" s="853">
        <v>5</v>
      </c>
      <c r="AB68" s="853"/>
      <c r="AC68" s="853"/>
      <c r="AD68" s="853"/>
      <c r="AE68" s="853"/>
      <c r="AF68" s="853">
        <v>5</v>
      </c>
      <c r="AG68" s="853"/>
      <c r="AH68" s="853"/>
      <c r="AI68" s="853"/>
      <c r="AJ68" s="853"/>
      <c r="AK68" s="853">
        <v>54</v>
      </c>
      <c r="AL68" s="853"/>
      <c r="AM68" s="853"/>
      <c r="AN68" s="853"/>
      <c r="AO68" s="853"/>
      <c r="AP68" s="853" t="s">
        <v>565</v>
      </c>
      <c r="AQ68" s="853"/>
      <c r="AR68" s="853"/>
      <c r="AS68" s="853"/>
      <c r="AT68" s="853"/>
      <c r="AU68" s="853" t="s">
        <v>565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568</v>
      </c>
      <c r="C69" s="861"/>
      <c r="D69" s="861"/>
      <c r="E69" s="861"/>
      <c r="F69" s="861"/>
      <c r="G69" s="861"/>
      <c r="H69" s="861"/>
      <c r="I69" s="861"/>
      <c r="J69" s="861"/>
      <c r="K69" s="861"/>
      <c r="L69" s="861"/>
      <c r="M69" s="861"/>
      <c r="N69" s="861"/>
      <c r="O69" s="861"/>
      <c r="P69" s="862"/>
      <c r="Q69" s="863">
        <v>21</v>
      </c>
      <c r="R69" s="817"/>
      <c r="S69" s="817"/>
      <c r="T69" s="817"/>
      <c r="U69" s="817"/>
      <c r="V69" s="817">
        <v>21</v>
      </c>
      <c r="W69" s="817"/>
      <c r="X69" s="817"/>
      <c r="Y69" s="817"/>
      <c r="Z69" s="817"/>
      <c r="AA69" s="817">
        <v>1</v>
      </c>
      <c r="AB69" s="817"/>
      <c r="AC69" s="817"/>
      <c r="AD69" s="817"/>
      <c r="AE69" s="817"/>
      <c r="AF69" s="817">
        <v>1</v>
      </c>
      <c r="AG69" s="817"/>
      <c r="AH69" s="817"/>
      <c r="AI69" s="817"/>
      <c r="AJ69" s="817"/>
      <c r="AK69" s="817">
        <v>2</v>
      </c>
      <c r="AL69" s="817"/>
      <c r="AM69" s="817"/>
      <c r="AN69" s="817"/>
      <c r="AO69" s="817"/>
      <c r="AP69" s="817" t="s">
        <v>565</v>
      </c>
      <c r="AQ69" s="817"/>
      <c r="AR69" s="817"/>
      <c r="AS69" s="817"/>
      <c r="AT69" s="817"/>
      <c r="AU69" s="817" t="s">
        <v>565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569</v>
      </c>
      <c r="C70" s="861"/>
      <c r="D70" s="861"/>
      <c r="E70" s="861"/>
      <c r="F70" s="861"/>
      <c r="G70" s="861"/>
      <c r="H70" s="861"/>
      <c r="I70" s="861"/>
      <c r="J70" s="861"/>
      <c r="K70" s="861"/>
      <c r="L70" s="861"/>
      <c r="M70" s="861"/>
      <c r="N70" s="861"/>
      <c r="O70" s="861"/>
      <c r="P70" s="862"/>
      <c r="Q70" s="863">
        <v>81</v>
      </c>
      <c r="R70" s="817"/>
      <c r="S70" s="817"/>
      <c r="T70" s="817"/>
      <c r="U70" s="817"/>
      <c r="V70" s="817">
        <v>81</v>
      </c>
      <c r="W70" s="817"/>
      <c r="X70" s="817"/>
      <c r="Y70" s="817"/>
      <c r="Z70" s="817"/>
      <c r="AA70" s="817">
        <v>0</v>
      </c>
      <c r="AB70" s="817"/>
      <c r="AC70" s="817"/>
      <c r="AD70" s="817"/>
      <c r="AE70" s="817"/>
      <c r="AF70" s="817">
        <v>0</v>
      </c>
      <c r="AG70" s="817"/>
      <c r="AH70" s="817"/>
      <c r="AI70" s="817"/>
      <c r="AJ70" s="817"/>
      <c r="AK70" s="817">
        <v>5</v>
      </c>
      <c r="AL70" s="817"/>
      <c r="AM70" s="817"/>
      <c r="AN70" s="817"/>
      <c r="AO70" s="817"/>
      <c r="AP70" s="817" t="s">
        <v>565</v>
      </c>
      <c r="AQ70" s="817"/>
      <c r="AR70" s="817"/>
      <c r="AS70" s="817"/>
      <c r="AT70" s="817"/>
      <c r="AU70" s="817" t="s">
        <v>565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570</v>
      </c>
      <c r="C71" s="861"/>
      <c r="D71" s="861"/>
      <c r="E71" s="861"/>
      <c r="F71" s="861"/>
      <c r="G71" s="861"/>
      <c r="H71" s="861"/>
      <c r="I71" s="861"/>
      <c r="J71" s="861"/>
      <c r="K71" s="861"/>
      <c r="L71" s="861"/>
      <c r="M71" s="861"/>
      <c r="N71" s="861"/>
      <c r="O71" s="861"/>
      <c r="P71" s="862"/>
      <c r="Q71" s="863">
        <v>70</v>
      </c>
      <c r="R71" s="817"/>
      <c r="S71" s="817"/>
      <c r="T71" s="817"/>
      <c r="U71" s="817"/>
      <c r="V71" s="817">
        <v>66</v>
      </c>
      <c r="W71" s="817"/>
      <c r="X71" s="817"/>
      <c r="Y71" s="817"/>
      <c r="Z71" s="817"/>
      <c r="AA71" s="817">
        <v>4</v>
      </c>
      <c r="AB71" s="817"/>
      <c r="AC71" s="817"/>
      <c r="AD71" s="817"/>
      <c r="AE71" s="817"/>
      <c r="AF71" s="817">
        <v>4</v>
      </c>
      <c r="AG71" s="817"/>
      <c r="AH71" s="817"/>
      <c r="AI71" s="817"/>
      <c r="AJ71" s="817"/>
      <c r="AK71" s="817">
        <v>3</v>
      </c>
      <c r="AL71" s="817"/>
      <c r="AM71" s="817"/>
      <c r="AN71" s="817"/>
      <c r="AO71" s="817"/>
      <c r="AP71" s="817" t="s">
        <v>565</v>
      </c>
      <c r="AQ71" s="817"/>
      <c r="AR71" s="817"/>
      <c r="AS71" s="817"/>
      <c r="AT71" s="817"/>
      <c r="AU71" s="817" t="s">
        <v>565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571</v>
      </c>
      <c r="C72" s="861"/>
      <c r="D72" s="861"/>
      <c r="E72" s="861"/>
      <c r="F72" s="861"/>
      <c r="G72" s="861"/>
      <c r="H72" s="861"/>
      <c r="I72" s="861"/>
      <c r="J72" s="861"/>
      <c r="K72" s="861"/>
      <c r="L72" s="861"/>
      <c r="M72" s="861"/>
      <c r="N72" s="861"/>
      <c r="O72" s="861"/>
      <c r="P72" s="862"/>
      <c r="Q72" s="863">
        <v>251106</v>
      </c>
      <c r="R72" s="817"/>
      <c r="S72" s="817"/>
      <c r="T72" s="817"/>
      <c r="U72" s="817"/>
      <c r="V72" s="817">
        <v>250578</v>
      </c>
      <c r="W72" s="817"/>
      <c r="X72" s="817"/>
      <c r="Y72" s="817"/>
      <c r="Z72" s="817"/>
      <c r="AA72" s="817">
        <v>528</v>
      </c>
      <c r="AB72" s="817"/>
      <c r="AC72" s="817"/>
      <c r="AD72" s="817"/>
      <c r="AE72" s="817"/>
      <c r="AF72" s="817">
        <v>528</v>
      </c>
      <c r="AG72" s="817"/>
      <c r="AH72" s="817"/>
      <c r="AI72" s="817"/>
      <c r="AJ72" s="817"/>
      <c r="AK72" s="817" t="s">
        <v>565</v>
      </c>
      <c r="AL72" s="817"/>
      <c r="AM72" s="817"/>
      <c r="AN72" s="817"/>
      <c r="AO72" s="817"/>
      <c r="AP72" s="817" t="s">
        <v>565</v>
      </c>
      <c r="AQ72" s="817"/>
      <c r="AR72" s="817"/>
      <c r="AS72" s="817"/>
      <c r="AT72" s="817"/>
      <c r="AU72" s="817" t="s">
        <v>565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538</v>
      </c>
      <c r="AG88" s="831"/>
      <c r="AH88" s="831"/>
      <c r="AI88" s="831"/>
      <c r="AJ88" s="831"/>
      <c r="AK88" s="828"/>
      <c r="AL88" s="828"/>
      <c r="AM88" s="828"/>
      <c r="AN88" s="828"/>
      <c r="AO88" s="828"/>
      <c r="AP88" s="831" t="s">
        <v>565</v>
      </c>
      <c r="AQ88" s="831"/>
      <c r="AR88" s="831"/>
      <c r="AS88" s="831"/>
      <c r="AT88" s="831"/>
      <c r="AU88" s="831" t="s">
        <v>565</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1296</v>
      </c>
      <c r="CS102" s="839"/>
      <c r="CT102" s="839"/>
      <c r="CU102" s="839"/>
      <c r="CV102" s="878"/>
      <c r="CW102" s="877">
        <v>210</v>
      </c>
      <c r="CX102" s="839"/>
      <c r="CY102" s="839"/>
      <c r="CZ102" s="839"/>
      <c r="DA102" s="878"/>
      <c r="DB102" s="877" t="s">
        <v>565</v>
      </c>
      <c r="DC102" s="839"/>
      <c r="DD102" s="839"/>
      <c r="DE102" s="839"/>
      <c r="DF102" s="878"/>
      <c r="DG102" s="877" t="s">
        <v>565</v>
      </c>
      <c r="DH102" s="839"/>
      <c r="DI102" s="839"/>
      <c r="DJ102" s="839"/>
      <c r="DK102" s="878"/>
      <c r="DL102" s="877" t="s">
        <v>565</v>
      </c>
      <c r="DM102" s="839"/>
      <c r="DN102" s="839"/>
      <c r="DO102" s="839"/>
      <c r="DP102" s="878"/>
      <c r="DQ102" s="877" t="s">
        <v>565</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294</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294</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294</v>
      </c>
      <c r="DR109" s="880"/>
      <c r="DS109" s="880"/>
      <c r="DT109" s="880"/>
      <c r="DU109" s="881"/>
      <c r="DV109" s="879" t="s">
        <v>416</v>
      </c>
      <c r="DW109" s="880"/>
      <c r="DX109" s="880"/>
      <c r="DY109" s="880"/>
      <c r="DZ109" s="882"/>
    </row>
    <row r="110" spans="1:131" s="224" customFormat="1" ht="26.25" customHeight="1" x14ac:dyDescent="0.15">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3865544</v>
      </c>
      <c r="AB110" s="887"/>
      <c r="AC110" s="887"/>
      <c r="AD110" s="887"/>
      <c r="AE110" s="888"/>
      <c r="AF110" s="889">
        <v>3996695</v>
      </c>
      <c r="AG110" s="887"/>
      <c r="AH110" s="887"/>
      <c r="AI110" s="887"/>
      <c r="AJ110" s="888"/>
      <c r="AK110" s="889">
        <v>4018674</v>
      </c>
      <c r="AL110" s="887"/>
      <c r="AM110" s="887"/>
      <c r="AN110" s="887"/>
      <c r="AO110" s="888"/>
      <c r="AP110" s="890">
        <v>18.3</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42559036</v>
      </c>
      <c r="BR110" s="918"/>
      <c r="BS110" s="918"/>
      <c r="BT110" s="918"/>
      <c r="BU110" s="918"/>
      <c r="BV110" s="918">
        <v>42170916</v>
      </c>
      <c r="BW110" s="918"/>
      <c r="BX110" s="918"/>
      <c r="BY110" s="918"/>
      <c r="BZ110" s="918"/>
      <c r="CA110" s="918">
        <v>44819623</v>
      </c>
      <c r="CB110" s="918"/>
      <c r="CC110" s="918"/>
      <c r="CD110" s="918"/>
      <c r="CE110" s="918"/>
      <c r="CF110" s="931">
        <v>203.7</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v>1060080</v>
      </c>
      <c r="BR111" s="913"/>
      <c r="BS111" s="913"/>
      <c r="BT111" s="913"/>
      <c r="BU111" s="913"/>
      <c r="BV111" s="913">
        <v>1267784</v>
      </c>
      <c r="BW111" s="913"/>
      <c r="BX111" s="913"/>
      <c r="BY111" s="913"/>
      <c r="BZ111" s="913"/>
      <c r="CA111" s="913">
        <v>1197629</v>
      </c>
      <c r="CB111" s="913"/>
      <c r="CC111" s="913"/>
      <c r="CD111" s="913"/>
      <c r="CE111" s="913"/>
      <c r="CF111" s="907">
        <v>5.4</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13187733</v>
      </c>
      <c r="BR112" s="913"/>
      <c r="BS112" s="913"/>
      <c r="BT112" s="913"/>
      <c r="BU112" s="913"/>
      <c r="BV112" s="913">
        <v>12904061</v>
      </c>
      <c r="BW112" s="913"/>
      <c r="BX112" s="913"/>
      <c r="BY112" s="913"/>
      <c r="BZ112" s="913"/>
      <c r="CA112" s="913">
        <v>12545918</v>
      </c>
      <c r="CB112" s="913"/>
      <c r="CC112" s="913"/>
      <c r="CD112" s="913"/>
      <c r="CE112" s="913"/>
      <c r="CF112" s="907">
        <v>57</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831291</v>
      </c>
      <c r="AB113" s="925"/>
      <c r="AC113" s="925"/>
      <c r="AD113" s="925"/>
      <c r="AE113" s="926"/>
      <c r="AF113" s="927">
        <v>837225</v>
      </c>
      <c r="AG113" s="925"/>
      <c r="AH113" s="925"/>
      <c r="AI113" s="925"/>
      <c r="AJ113" s="926"/>
      <c r="AK113" s="927">
        <v>845541</v>
      </c>
      <c r="AL113" s="925"/>
      <c r="AM113" s="925"/>
      <c r="AN113" s="925"/>
      <c r="AO113" s="926"/>
      <c r="AP113" s="928">
        <v>3.8</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t="s">
        <v>121</v>
      </c>
      <c r="BR113" s="913"/>
      <c r="BS113" s="913"/>
      <c r="BT113" s="913"/>
      <c r="BU113" s="913"/>
      <c r="BV113" s="913" t="s">
        <v>121</v>
      </c>
      <c r="BW113" s="913"/>
      <c r="BX113" s="913"/>
      <c r="BY113" s="913"/>
      <c r="BZ113" s="913"/>
      <c r="CA113" s="913" t="s">
        <v>121</v>
      </c>
      <c r="CB113" s="913"/>
      <c r="CC113" s="913"/>
      <c r="CD113" s="913"/>
      <c r="CE113" s="913"/>
      <c r="CF113" s="907" t="s">
        <v>121</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121</v>
      </c>
      <c r="AB114" s="946"/>
      <c r="AC114" s="946"/>
      <c r="AD114" s="946"/>
      <c r="AE114" s="947"/>
      <c r="AF114" s="948" t="s">
        <v>121</v>
      </c>
      <c r="AG114" s="946"/>
      <c r="AH114" s="946"/>
      <c r="AI114" s="946"/>
      <c r="AJ114" s="947"/>
      <c r="AK114" s="948" t="s">
        <v>121</v>
      </c>
      <c r="AL114" s="946"/>
      <c r="AM114" s="946"/>
      <c r="AN114" s="946"/>
      <c r="AO114" s="947"/>
      <c r="AP114" s="949" t="s">
        <v>121</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5688757</v>
      </c>
      <c r="BR114" s="913"/>
      <c r="BS114" s="913"/>
      <c r="BT114" s="913"/>
      <c r="BU114" s="913"/>
      <c r="BV114" s="913">
        <v>5421819</v>
      </c>
      <c r="BW114" s="913"/>
      <c r="BX114" s="913"/>
      <c r="BY114" s="913"/>
      <c r="BZ114" s="913"/>
      <c r="CA114" s="913">
        <v>5671337</v>
      </c>
      <c r="CB114" s="913"/>
      <c r="CC114" s="913"/>
      <c r="CD114" s="913"/>
      <c r="CE114" s="913"/>
      <c r="CF114" s="907">
        <v>25.8</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v>72</v>
      </c>
      <c r="AL115" s="925"/>
      <c r="AM115" s="925"/>
      <c r="AN115" s="925"/>
      <c r="AO115" s="926"/>
      <c r="AP115" s="928">
        <v>0</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4696835</v>
      </c>
      <c r="AB117" s="966"/>
      <c r="AC117" s="966"/>
      <c r="AD117" s="966"/>
      <c r="AE117" s="967"/>
      <c r="AF117" s="968">
        <v>4833920</v>
      </c>
      <c r="AG117" s="966"/>
      <c r="AH117" s="966"/>
      <c r="AI117" s="966"/>
      <c r="AJ117" s="967"/>
      <c r="AK117" s="968">
        <v>4864287</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294</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446</v>
      </c>
      <c r="BP119" s="992"/>
      <c r="BQ119" s="986">
        <v>62495606</v>
      </c>
      <c r="BR119" s="987"/>
      <c r="BS119" s="987"/>
      <c r="BT119" s="987"/>
      <c r="BU119" s="987"/>
      <c r="BV119" s="987">
        <v>61764580</v>
      </c>
      <c r="BW119" s="987"/>
      <c r="BX119" s="987"/>
      <c r="BY119" s="987"/>
      <c r="BZ119" s="987"/>
      <c r="CA119" s="987">
        <v>64234507</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1060080</v>
      </c>
      <c r="DH119" s="973"/>
      <c r="DI119" s="973"/>
      <c r="DJ119" s="973"/>
      <c r="DK119" s="974"/>
      <c r="DL119" s="972">
        <v>1267784</v>
      </c>
      <c r="DM119" s="973"/>
      <c r="DN119" s="973"/>
      <c r="DO119" s="973"/>
      <c r="DP119" s="974"/>
      <c r="DQ119" s="972">
        <v>1197629</v>
      </c>
      <c r="DR119" s="973"/>
      <c r="DS119" s="973"/>
      <c r="DT119" s="973"/>
      <c r="DU119" s="974"/>
      <c r="DV119" s="975">
        <v>5.4</v>
      </c>
      <c r="DW119" s="976"/>
      <c r="DX119" s="976"/>
      <c r="DY119" s="976"/>
      <c r="DZ119" s="977"/>
    </row>
    <row r="120" spans="1:130" s="224" customFormat="1" ht="26.25" customHeight="1" x14ac:dyDescent="0.15">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15380494</v>
      </c>
      <c r="BR120" s="918"/>
      <c r="BS120" s="918"/>
      <c r="BT120" s="918"/>
      <c r="BU120" s="918"/>
      <c r="BV120" s="918">
        <v>16872272</v>
      </c>
      <c r="BW120" s="918"/>
      <c r="BX120" s="918"/>
      <c r="BY120" s="918"/>
      <c r="BZ120" s="918"/>
      <c r="CA120" s="918">
        <v>17724955</v>
      </c>
      <c r="CB120" s="918"/>
      <c r="CC120" s="918"/>
      <c r="CD120" s="918"/>
      <c r="CE120" s="918"/>
      <c r="CF120" s="931">
        <v>80.599999999999994</v>
      </c>
      <c r="CG120" s="932"/>
      <c r="CH120" s="932"/>
      <c r="CI120" s="932"/>
      <c r="CJ120" s="932"/>
      <c r="CK120" s="993" t="s">
        <v>450</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13119311</v>
      </c>
      <c r="DH120" s="918"/>
      <c r="DI120" s="918"/>
      <c r="DJ120" s="918"/>
      <c r="DK120" s="918"/>
      <c r="DL120" s="918">
        <v>12850312</v>
      </c>
      <c r="DM120" s="918"/>
      <c r="DN120" s="918"/>
      <c r="DO120" s="918"/>
      <c r="DP120" s="918"/>
      <c r="DQ120" s="918">
        <v>12496744</v>
      </c>
      <c r="DR120" s="918"/>
      <c r="DS120" s="918"/>
      <c r="DT120" s="918"/>
      <c r="DU120" s="918"/>
      <c r="DV120" s="919">
        <v>56.8</v>
      </c>
      <c r="DW120" s="919"/>
      <c r="DX120" s="919"/>
      <c r="DY120" s="919"/>
      <c r="DZ120" s="920"/>
    </row>
    <row r="121" spans="1:130" s="224" customFormat="1" ht="26.25" customHeight="1" x14ac:dyDescent="0.15">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13238011</v>
      </c>
      <c r="BR121" s="913"/>
      <c r="BS121" s="913"/>
      <c r="BT121" s="913"/>
      <c r="BU121" s="913"/>
      <c r="BV121" s="913">
        <v>13737197</v>
      </c>
      <c r="BW121" s="913"/>
      <c r="BX121" s="913"/>
      <c r="BY121" s="913"/>
      <c r="BZ121" s="913"/>
      <c r="CA121" s="913">
        <v>13671719</v>
      </c>
      <c r="CB121" s="913"/>
      <c r="CC121" s="913"/>
      <c r="CD121" s="913"/>
      <c r="CE121" s="913"/>
      <c r="CF121" s="907">
        <v>62.2</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46222</v>
      </c>
      <c r="DH121" s="913"/>
      <c r="DI121" s="913"/>
      <c r="DJ121" s="913"/>
      <c r="DK121" s="913"/>
      <c r="DL121" s="913">
        <v>44257</v>
      </c>
      <c r="DM121" s="913"/>
      <c r="DN121" s="913"/>
      <c r="DO121" s="913"/>
      <c r="DP121" s="913"/>
      <c r="DQ121" s="913">
        <v>43010</v>
      </c>
      <c r="DR121" s="913"/>
      <c r="DS121" s="913"/>
      <c r="DT121" s="913"/>
      <c r="DU121" s="913"/>
      <c r="DV121" s="914">
        <v>0.2</v>
      </c>
      <c r="DW121" s="914"/>
      <c r="DX121" s="914"/>
      <c r="DY121" s="914"/>
      <c r="DZ121" s="915"/>
    </row>
    <row r="122" spans="1:130" s="224" customFormat="1" ht="26.25" customHeight="1" x14ac:dyDescent="0.15">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39709582</v>
      </c>
      <c r="BR122" s="987"/>
      <c r="BS122" s="987"/>
      <c r="BT122" s="987"/>
      <c r="BU122" s="987"/>
      <c r="BV122" s="987">
        <v>38948257</v>
      </c>
      <c r="BW122" s="987"/>
      <c r="BX122" s="987"/>
      <c r="BY122" s="987"/>
      <c r="BZ122" s="987"/>
      <c r="CA122" s="987">
        <v>39242115</v>
      </c>
      <c r="CB122" s="987"/>
      <c r="CC122" s="987"/>
      <c r="CD122" s="987"/>
      <c r="CE122" s="987"/>
      <c r="CF122" s="1004">
        <v>178.4</v>
      </c>
      <c r="CG122" s="1005"/>
      <c r="CH122" s="1005"/>
      <c r="CI122" s="1005"/>
      <c r="CJ122" s="1005"/>
      <c r="CK122" s="996"/>
      <c r="CL122" s="997"/>
      <c r="CM122" s="997"/>
      <c r="CN122" s="997"/>
      <c r="CO122" s="998"/>
      <c r="CP122" s="1006" t="s">
        <v>399</v>
      </c>
      <c r="CQ122" s="1007"/>
      <c r="CR122" s="1007"/>
      <c r="CS122" s="1007"/>
      <c r="CT122" s="1007"/>
      <c r="CU122" s="1007"/>
      <c r="CV122" s="1007"/>
      <c r="CW122" s="1007"/>
      <c r="CX122" s="1007"/>
      <c r="CY122" s="1007"/>
      <c r="CZ122" s="1007"/>
      <c r="DA122" s="1007"/>
      <c r="DB122" s="1007"/>
      <c r="DC122" s="1007"/>
      <c r="DD122" s="1007"/>
      <c r="DE122" s="1007"/>
      <c r="DF122" s="1008"/>
      <c r="DG122" s="912">
        <v>22200</v>
      </c>
      <c r="DH122" s="913"/>
      <c r="DI122" s="913"/>
      <c r="DJ122" s="913"/>
      <c r="DK122" s="913"/>
      <c r="DL122" s="913">
        <v>9492</v>
      </c>
      <c r="DM122" s="913"/>
      <c r="DN122" s="913"/>
      <c r="DO122" s="913"/>
      <c r="DP122" s="913"/>
      <c r="DQ122" s="913">
        <v>6164</v>
      </c>
      <c r="DR122" s="913"/>
      <c r="DS122" s="913"/>
      <c r="DT122" s="913"/>
      <c r="DU122" s="913"/>
      <c r="DV122" s="914">
        <v>0</v>
      </c>
      <c r="DW122" s="914"/>
      <c r="DX122" s="914"/>
      <c r="DY122" s="914"/>
      <c r="DZ122" s="915"/>
    </row>
    <row r="123" spans="1:130" s="224" customFormat="1" ht="26.25" customHeight="1" x14ac:dyDescent="0.15">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454</v>
      </c>
      <c r="BP123" s="992"/>
      <c r="BQ123" s="1050">
        <v>68328087</v>
      </c>
      <c r="BR123" s="1051"/>
      <c r="BS123" s="1051"/>
      <c r="BT123" s="1051"/>
      <c r="BU123" s="1051"/>
      <c r="BV123" s="1051">
        <v>69557726</v>
      </c>
      <c r="BW123" s="1051"/>
      <c r="BX123" s="1051"/>
      <c r="BY123" s="1051"/>
      <c r="BZ123" s="1051"/>
      <c r="CA123" s="1051">
        <v>70638789</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v>72</v>
      </c>
      <c r="AL127" s="946"/>
      <c r="AM127" s="946"/>
      <c r="AN127" s="946"/>
      <c r="AO127" s="947"/>
      <c r="AP127" s="949">
        <v>0</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910425</v>
      </c>
      <c r="AB128" s="1033"/>
      <c r="AC128" s="1033"/>
      <c r="AD128" s="1033"/>
      <c r="AE128" s="1034"/>
      <c r="AF128" s="1035">
        <v>944686</v>
      </c>
      <c r="AG128" s="1033"/>
      <c r="AH128" s="1033"/>
      <c r="AI128" s="1033"/>
      <c r="AJ128" s="1034"/>
      <c r="AK128" s="1035">
        <v>915212</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121</v>
      </c>
      <c r="BG128" s="1040"/>
      <c r="BH128" s="1040"/>
      <c r="BI128" s="1040"/>
      <c r="BJ128" s="1040"/>
      <c r="BK128" s="1040"/>
      <c r="BL128" s="1041"/>
      <c r="BM128" s="1039">
        <v>12.07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25165514</v>
      </c>
      <c r="AB129" s="946"/>
      <c r="AC129" s="946"/>
      <c r="AD129" s="946"/>
      <c r="AE129" s="947"/>
      <c r="AF129" s="948">
        <v>24388247</v>
      </c>
      <c r="AG129" s="946"/>
      <c r="AH129" s="946"/>
      <c r="AI129" s="946"/>
      <c r="AJ129" s="947"/>
      <c r="AK129" s="948">
        <v>25140446</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121</v>
      </c>
      <c r="BG129" s="1054"/>
      <c r="BH129" s="1054"/>
      <c r="BI129" s="1054"/>
      <c r="BJ129" s="1054"/>
      <c r="BK129" s="1054"/>
      <c r="BL129" s="1055"/>
      <c r="BM129" s="1053">
        <v>17.07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3060874</v>
      </c>
      <c r="AB130" s="946"/>
      <c r="AC130" s="946"/>
      <c r="AD130" s="946"/>
      <c r="AE130" s="947"/>
      <c r="AF130" s="948">
        <v>3110246</v>
      </c>
      <c r="AG130" s="946"/>
      <c r="AH130" s="946"/>
      <c r="AI130" s="946"/>
      <c r="AJ130" s="947"/>
      <c r="AK130" s="948">
        <v>3142973</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3.5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22104640</v>
      </c>
      <c r="AB131" s="973"/>
      <c r="AC131" s="973"/>
      <c r="AD131" s="973"/>
      <c r="AE131" s="974"/>
      <c r="AF131" s="972">
        <v>21278001</v>
      </c>
      <c r="AG131" s="973"/>
      <c r="AH131" s="973"/>
      <c r="AI131" s="973"/>
      <c r="AJ131" s="974"/>
      <c r="AK131" s="972">
        <v>21997473</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3.2822791960000002</v>
      </c>
      <c r="AB132" s="1084"/>
      <c r="AC132" s="1084"/>
      <c r="AD132" s="1084"/>
      <c r="AE132" s="1085"/>
      <c r="AF132" s="1086">
        <v>3.6610018019999999</v>
      </c>
      <c r="AG132" s="1084"/>
      <c r="AH132" s="1084"/>
      <c r="AI132" s="1084"/>
      <c r="AJ132" s="1085"/>
      <c r="AK132" s="1086">
        <v>3.6645209200000002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3.2</v>
      </c>
      <c r="AB133" s="1067"/>
      <c r="AC133" s="1067"/>
      <c r="AD133" s="1067"/>
      <c r="AE133" s="1068"/>
      <c r="AF133" s="1066">
        <v>3.3</v>
      </c>
      <c r="AG133" s="1067"/>
      <c r="AH133" s="1067"/>
      <c r="AI133" s="1067"/>
      <c r="AJ133" s="1068"/>
      <c r="AK133" s="1066">
        <v>3.5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s835AVFfDVMgXL+qHq+ZoTlvOTozyAvqiZXLkw1KMdK1K+dPdPkWUtki/28lE0cAh7p2ix9jASb0yJwBajgkg==" saltValue="Z6q4gC1iXOpX63eBb4Q4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1" zoomScale="70" zoomScaleNormal="85" zoomScaleSheetLayoutView="70" workbookViewId="0">
      <selection activeCell="F58" sqref="F58"/>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FYvvJRMRLfgaKdCc9Te3lTGeNIVqQY1f/cX3f9Vq2K+NZFgyB/XSRQm5BAHFmLXxlUTrwdWsFfdZdCd+zB1/w==" saltValue="E+G8emOlH0ZQPW13Kii+5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70" zoomScaleNormal="70" zoomScaleSheetLayoutView="55" workbookViewId="0">
      <selection activeCell="F58" sqref="F58"/>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cPuCjGYA1M32eUMNf13ecXXQuWenmy3mXazWMTar7CEUisKQl23+gDbH4Q+6yHLUMFFsMFrKOhS9g2OklETGA==" saltValue="TYC5CaMROA4SthG6afQ6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F58" sqref="F58"/>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1" t="s">
        <v>483</v>
      </c>
      <c r="AP7" s="265"/>
      <c r="AQ7" s="266" t="s">
        <v>484</v>
      </c>
      <c r="AR7" s="267"/>
    </row>
    <row r="8" spans="1:46" x14ac:dyDescent="0.15">
      <c r="A8" s="259"/>
      <c r="AK8" s="268"/>
      <c r="AL8" s="269"/>
      <c r="AM8" s="269"/>
      <c r="AN8" s="270"/>
      <c r="AO8" s="1102"/>
      <c r="AP8" s="271" t="s">
        <v>485</v>
      </c>
      <c r="AQ8" s="272" t="s">
        <v>486</v>
      </c>
      <c r="AR8" s="273" t="s">
        <v>487</v>
      </c>
    </row>
    <row r="9" spans="1:46" x14ac:dyDescent="0.15">
      <c r="A9" s="259"/>
      <c r="AK9" s="1103" t="s">
        <v>488</v>
      </c>
      <c r="AL9" s="1104"/>
      <c r="AM9" s="1104"/>
      <c r="AN9" s="1105"/>
      <c r="AO9" s="274">
        <v>6868560</v>
      </c>
      <c r="AP9" s="274">
        <v>60310</v>
      </c>
      <c r="AQ9" s="275">
        <v>66571</v>
      </c>
      <c r="AR9" s="276">
        <v>-9.4</v>
      </c>
    </row>
    <row r="10" spans="1:46" ht="13.5" customHeight="1" x14ac:dyDescent="0.15">
      <c r="A10" s="259"/>
      <c r="AK10" s="1103" t="s">
        <v>489</v>
      </c>
      <c r="AL10" s="1104"/>
      <c r="AM10" s="1104"/>
      <c r="AN10" s="1105"/>
      <c r="AO10" s="277">
        <v>340</v>
      </c>
      <c r="AP10" s="277">
        <v>3</v>
      </c>
      <c r="AQ10" s="278">
        <v>3999</v>
      </c>
      <c r="AR10" s="279">
        <v>-99.9</v>
      </c>
    </row>
    <row r="11" spans="1:46" ht="13.5" customHeight="1" x14ac:dyDescent="0.15">
      <c r="A11" s="259"/>
      <c r="AK11" s="1103" t="s">
        <v>490</v>
      </c>
      <c r="AL11" s="1104"/>
      <c r="AM11" s="1104"/>
      <c r="AN11" s="1105"/>
      <c r="AO11" s="277">
        <v>20153</v>
      </c>
      <c r="AP11" s="277">
        <v>177</v>
      </c>
      <c r="AQ11" s="278">
        <v>2086</v>
      </c>
      <c r="AR11" s="279">
        <v>-91.5</v>
      </c>
    </row>
    <row r="12" spans="1:46" ht="13.5" customHeight="1" x14ac:dyDescent="0.15">
      <c r="A12" s="259"/>
      <c r="AK12" s="1103" t="s">
        <v>491</v>
      </c>
      <c r="AL12" s="1104"/>
      <c r="AM12" s="1104"/>
      <c r="AN12" s="1105"/>
      <c r="AO12" s="277" t="s">
        <v>492</v>
      </c>
      <c r="AP12" s="277" t="s">
        <v>492</v>
      </c>
      <c r="AQ12" s="278">
        <v>22</v>
      </c>
      <c r="AR12" s="279" t="s">
        <v>492</v>
      </c>
    </row>
    <row r="13" spans="1:46" ht="13.5" customHeight="1" x14ac:dyDescent="0.15">
      <c r="A13" s="259"/>
      <c r="AK13" s="1103" t="s">
        <v>493</v>
      </c>
      <c r="AL13" s="1104"/>
      <c r="AM13" s="1104"/>
      <c r="AN13" s="1105"/>
      <c r="AO13" s="277">
        <v>203495</v>
      </c>
      <c r="AP13" s="277">
        <v>1787</v>
      </c>
      <c r="AQ13" s="278">
        <v>2452</v>
      </c>
      <c r="AR13" s="279">
        <v>-27.1</v>
      </c>
    </row>
    <row r="14" spans="1:46" ht="13.5" customHeight="1" x14ac:dyDescent="0.15">
      <c r="A14" s="259"/>
      <c r="AK14" s="1103" t="s">
        <v>494</v>
      </c>
      <c r="AL14" s="1104"/>
      <c r="AM14" s="1104"/>
      <c r="AN14" s="1105"/>
      <c r="AO14" s="277">
        <v>233103</v>
      </c>
      <c r="AP14" s="277">
        <v>2047</v>
      </c>
      <c r="AQ14" s="278">
        <v>1577</v>
      </c>
      <c r="AR14" s="279">
        <v>29.8</v>
      </c>
    </row>
    <row r="15" spans="1:46" ht="13.5" customHeight="1" x14ac:dyDescent="0.15">
      <c r="A15" s="259"/>
      <c r="AK15" s="1106" t="s">
        <v>495</v>
      </c>
      <c r="AL15" s="1107"/>
      <c r="AM15" s="1107"/>
      <c r="AN15" s="1108"/>
      <c r="AO15" s="277">
        <v>-161532</v>
      </c>
      <c r="AP15" s="277">
        <v>-1418</v>
      </c>
      <c r="AQ15" s="278">
        <v>-2400</v>
      </c>
      <c r="AR15" s="279">
        <v>-40.9</v>
      </c>
    </row>
    <row r="16" spans="1:46" x14ac:dyDescent="0.15">
      <c r="A16" s="259"/>
      <c r="AK16" s="1106" t="s">
        <v>177</v>
      </c>
      <c r="AL16" s="1107"/>
      <c r="AM16" s="1107"/>
      <c r="AN16" s="1108"/>
      <c r="AO16" s="277">
        <v>7164119</v>
      </c>
      <c r="AP16" s="277">
        <v>62905</v>
      </c>
      <c r="AQ16" s="278">
        <v>74306</v>
      </c>
      <c r="AR16" s="279">
        <v>-15.3</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09" t="s">
        <v>500</v>
      </c>
      <c r="AL21" s="1110"/>
      <c r="AM21" s="1110"/>
      <c r="AN21" s="1111"/>
      <c r="AO21" s="289">
        <v>6.74</v>
      </c>
      <c r="AP21" s="290">
        <v>6.91</v>
      </c>
      <c r="AQ21" s="291">
        <v>-0.17</v>
      </c>
      <c r="AS21" s="292"/>
      <c r="AT21" s="288"/>
    </row>
    <row r="22" spans="1:46" s="260" customFormat="1" x14ac:dyDescent="0.15">
      <c r="A22" s="288"/>
      <c r="AK22" s="1109" t="s">
        <v>501</v>
      </c>
      <c r="AL22" s="1110"/>
      <c r="AM22" s="1110"/>
      <c r="AN22" s="1111"/>
      <c r="AO22" s="293">
        <v>100.1</v>
      </c>
      <c r="AP22" s="294">
        <v>99.2</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1" t="s">
        <v>483</v>
      </c>
      <c r="AP30" s="265"/>
      <c r="AQ30" s="266" t="s">
        <v>484</v>
      </c>
      <c r="AR30" s="267"/>
    </row>
    <row r="31" spans="1:46" x14ac:dyDescent="0.15">
      <c r="A31" s="259"/>
      <c r="AK31" s="268"/>
      <c r="AL31" s="269"/>
      <c r="AM31" s="269"/>
      <c r="AN31" s="270"/>
      <c r="AO31" s="1102"/>
      <c r="AP31" s="271" t="s">
        <v>485</v>
      </c>
      <c r="AQ31" s="272" t="s">
        <v>486</v>
      </c>
      <c r="AR31" s="273" t="s">
        <v>487</v>
      </c>
    </row>
    <row r="32" spans="1:46" ht="27" customHeight="1" x14ac:dyDescent="0.15">
      <c r="A32" s="259"/>
      <c r="AK32" s="1117" t="s">
        <v>505</v>
      </c>
      <c r="AL32" s="1118"/>
      <c r="AM32" s="1118"/>
      <c r="AN32" s="1119"/>
      <c r="AO32" s="303">
        <v>4018674</v>
      </c>
      <c r="AP32" s="303">
        <v>35286</v>
      </c>
      <c r="AQ32" s="304">
        <v>38265</v>
      </c>
      <c r="AR32" s="305">
        <v>-7.8</v>
      </c>
    </row>
    <row r="33" spans="1:46" ht="13.5" customHeight="1" x14ac:dyDescent="0.15">
      <c r="A33" s="259"/>
      <c r="AK33" s="1117" t="s">
        <v>506</v>
      </c>
      <c r="AL33" s="1118"/>
      <c r="AM33" s="1118"/>
      <c r="AN33" s="1119"/>
      <c r="AO33" s="303" t="s">
        <v>492</v>
      </c>
      <c r="AP33" s="303" t="s">
        <v>492</v>
      </c>
      <c r="AQ33" s="304" t="s">
        <v>492</v>
      </c>
      <c r="AR33" s="305" t="s">
        <v>492</v>
      </c>
    </row>
    <row r="34" spans="1:46" ht="27" customHeight="1" x14ac:dyDescent="0.15">
      <c r="A34" s="259"/>
      <c r="AK34" s="1117" t="s">
        <v>507</v>
      </c>
      <c r="AL34" s="1118"/>
      <c r="AM34" s="1118"/>
      <c r="AN34" s="1119"/>
      <c r="AO34" s="303" t="s">
        <v>492</v>
      </c>
      <c r="AP34" s="303" t="s">
        <v>492</v>
      </c>
      <c r="AQ34" s="304" t="s">
        <v>492</v>
      </c>
      <c r="AR34" s="305" t="s">
        <v>492</v>
      </c>
    </row>
    <row r="35" spans="1:46" ht="27" customHeight="1" x14ac:dyDescent="0.15">
      <c r="A35" s="259"/>
      <c r="AK35" s="1117" t="s">
        <v>508</v>
      </c>
      <c r="AL35" s="1118"/>
      <c r="AM35" s="1118"/>
      <c r="AN35" s="1119"/>
      <c r="AO35" s="303">
        <v>845541</v>
      </c>
      <c r="AP35" s="303">
        <v>7424</v>
      </c>
      <c r="AQ35" s="304">
        <v>11441</v>
      </c>
      <c r="AR35" s="305">
        <v>-35.1</v>
      </c>
    </row>
    <row r="36" spans="1:46" ht="27" customHeight="1" x14ac:dyDescent="0.15">
      <c r="A36" s="259"/>
      <c r="AK36" s="1117" t="s">
        <v>509</v>
      </c>
      <c r="AL36" s="1118"/>
      <c r="AM36" s="1118"/>
      <c r="AN36" s="1119"/>
      <c r="AO36" s="303" t="s">
        <v>492</v>
      </c>
      <c r="AP36" s="303" t="s">
        <v>492</v>
      </c>
      <c r="AQ36" s="304">
        <v>1708</v>
      </c>
      <c r="AR36" s="305" t="s">
        <v>492</v>
      </c>
    </row>
    <row r="37" spans="1:46" ht="13.5" customHeight="1" x14ac:dyDescent="0.15">
      <c r="A37" s="259"/>
      <c r="AK37" s="1117" t="s">
        <v>510</v>
      </c>
      <c r="AL37" s="1118"/>
      <c r="AM37" s="1118"/>
      <c r="AN37" s="1119"/>
      <c r="AO37" s="303">
        <v>72</v>
      </c>
      <c r="AP37" s="303">
        <v>1</v>
      </c>
      <c r="AQ37" s="304">
        <v>394</v>
      </c>
      <c r="AR37" s="305">
        <v>-99.7</v>
      </c>
    </row>
    <row r="38" spans="1:46" ht="27" customHeight="1" x14ac:dyDescent="0.15">
      <c r="A38" s="259"/>
      <c r="AK38" s="1120" t="s">
        <v>511</v>
      </c>
      <c r="AL38" s="1121"/>
      <c r="AM38" s="1121"/>
      <c r="AN38" s="1122"/>
      <c r="AO38" s="306" t="s">
        <v>492</v>
      </c>
      <c r="AP38" s="306" t="s">
        <v>492</v>
      </c>
      <c r="AQ38" s="307">
        <v>1</v>
      </c>
      <c r="AR38" s="295" t="s">
        <v>492</v>
      </c>
      <c r="AS38" s="302"/>
    </row>
    <row r="39" spans="1:46" x14ac:dyDescent="0.15">
      <c r="A39" s="259"/>
      <c r="AK39" s="1120" t="s">
        <v>512</v>
      </c>
      <c r="AL39" s="1121"/>
      <c r="AM39" s="1121"/>
      <c r="AN39" s="1122"/>
      <c r="AO39" s="303">
        <v>-915212</v>
      </c>
      <c r="AP39" s="303">
        <v>-8036</v>
      </c>
      <c r="AQ39" s="304">
        <v>-7153</v>
      </c>
      <c r="AR39" s="305">
        <v>12.3</v>
      </c>
      <c r="AS39" s="302"/>
    </row>
    <row r="40" spans="1:46" ht="27" customHeight="1" x14ac:dyDescent="0.15">
      <c r="A40" s="259"/>
      <c r="AK40" s="1117" t="s">
        <v>513</v>
      </c>
      <c r="AL40" s="1118"/>
      <c r="AM40" s="1118"/>
      <c r="AN40" s="1119"/>
      <c r="AO40" s="303">
        <v>-3142973</v>
      </c>
      <c r="AP40" s="303">
        <v>-27597</v>
      </c>
      <c r="AQ40" s="304">
        <v>-33456</v>
      </c>
      <c r="AR40" s="305">
        <v>-17.5</v>
      </c>
      <c r="AS40" s="302"/>
    </row>
    <row r="41" spans="1:46" x14ac:dyDescent="0.15">
      <c r="A41" s="259"/>
      <c r="AK41" s="1123" t="s">
        <v>287</v>
      </c>
      <c r="AL41" s="1124"/>
      <c r="AM41" s="1124"/>
      <c r="AN41" s="1125"/>
      <c r="AO41" s="303">
        <v>806102</v>
      </c>
      <c r="AP41" s="303">
        <v>7078</v>
      </c>
      <c r="AQ41" s="304">
        <v>11199</v>
      </c>
      <c r="AR41" s="305">
        <v>-36.799999999999997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12" t="s">
        <v>483</v>
      </c>
      <c r="AN49" s="1114" t="s">
        <v>516</v>
      </c>
      <c r="AO49" s="1115"/>
      <c r="AP49" s="1115"/>
      <c r="AQ49" s="1115"/>
      <c r="AR49" s="1116"/>
    </row>
    <row r="50" spans="1:44" x14ac:dyDescent="0.15">
      <c r="A50" s="259"/>
      <c r="AK50" s="317"/>
      <c r="AL50" s="318"/>
      <c r="AM50" s="1113"/>
      <c r="AN50" s="319" t="s">
        <v>517</v>
      </c>
      <c r="AO50" s="320" t="s">
        <v>518</v>
      </c>
      <c r="AP50" s="321" t="s">
        <v>519</v>
      </c>
      <c r="AQ50" s="322" t="s">
        <v>520</v>
      </c>
      <c r="AR50" s="323" t="s">
        <v>521</v>
      </c>
    </row>
    <row r="51" spans="1:44" x14ac:dyDescent="0.15">
      <c r="A51" s="259"/>
      <c r="AK51" s="315" t="s">
        <v>522</v>
      </c>
      <c r="AL51" s="316"/>
      <c r="AM51" s="324">
        <v>7147502</v>
      </c>
      <c r="AN51" s="325">
        <v>61676</v>
      </c>
      <c r="AO51" s="326">
        <v>59.9</v>
      </c>
      <c r="AP51" s="327">
        <v>66343</v>
      </c>
      <c r="AQ51" s="328">
        <v>43</v>
      </c>
      <c r="AR51" s="329">
        <v>16.899999999999999</v>
      </c>
    </row>
    <row r="52" spans="1:44" x14ac:dyDescent="0.15">
      <c r="A52" s="259"/>
      <c r="AK52" s="330"/>
      <c r="AL52" s="331" t="s">
        <v>523</v>
      </c>
      <c r="AM52" s="332">
        <v>4433518</v>
      </c>
      <c r="AN52" s="333">
        <v>38257</v>
      </c>
      <c r="AO52" s="334">
        <v>111.3</v>
      </c>
      <c r="AP52" s="335">
        <v>34529</v>
      </c>
      <c r="AQ52" s="336">
        <v>28.4</v>
      </c>
      <c r="AR52" s="337">
        <v>82.9</v>
      </c>
    </row>
    <row r="53" spans="1:44" x14ac:dyDescent="0.15">
      <c r="A53" s="259"/>
      <c r="AK53" s="315" t="s">
        <v>524</v>
      </c>
      <c r="AL53" s="316"/>
      <c r="AM53" s="324">
        <v>3381766</v>
      </c>
      <c r="AN53" s="325">
        <v>29303</v>
      </c>
      <c r="AO53" s="326">
        <v>-52.5</v>
      </c>
      <c r="AP53" s="327">
        <v>56416</v>
      </c>
      <c r="AQ53" s="328">
        <v>-15</v>
      </c>
      <c r="AR53" s="329">
        <v>-37.5</v>
      </c>
    </row>
    <row r="54" spans="1:44" x14ac:dyDescent="0.15">
      <c r="A54" s="259"/>
      <c r="AK54" s="330"/>
      <c r="AL54" s="331" t="s">
        <v>523</v>
      </c>
      <c r="AM54" s="332">
        <v>1748911</v>
      </c>
      <c r="AN54" s="333">
        <v>15155</v>
      </c>
      <c r="AO54" s="334">
        <v>-60.4</v>
      </c>
      <c r="AP54" s="335">
        <v>32623</v>
      </c>
      <c r="AQ54" s="336">
        <v>-5.5</v>
      </c>
      <c r="AR54" s="337">
        <v>-54.9</v>
      </c>
    </row>
    <row r="55" spans="1:44" x14ac:dyDescent="0.15">
      <c r="A55" s="259"/>
      <c r="AK55" s="315" t="s">
        <v>525</v>
      </c>
      <c r="AL55" s="316"/>
      <c r="AM55" s="324">
        <v>3433164</v>
      </c>
      <c r="AN55" s="325">
        <v>30003</v>
      </c>
      <c r="AO55" s="326">
        <v>2.4</v>
      </c>
      <c r="AP55" s="327">
        <v>49217</v>
      </c>
      <c r="AQ55" s="328">
        <v>-12.8</v>
      </c>
      <c r="AR55" s="329">
        <v>15.2</v>
      </c>
    </row>
    <row r="56" spans="1:44" x14ac:dyDescent="0.15">
      <c r="A56" s="259"/>
      <c r="AK56" s="330"/>
      <c r="AL56" s="331" t="s">
        <v>523</v>
      </c>
      <c r="AM56" s="332">
        <v>1770369</v>
      </c>
      <c r="AN56" s="333">
        <v>15472</v>
      </c>
      <c r="AO56" s="334">
        <v>2.1</v>
      </c>
      <c r="AP56" s="335">
        <v>27232</v>
      </c>
      <c r="AQ56" s="336">
        <v>-16.5</v>
      </c>
      <c r="AR56" s="337">
        <v>18.600000000000001</v>
      </c>
    </row>
    <row r="57" spans="1:44" x14ac:dyDescent="0.15">
      <c r="A57" s="259"/>
      <c r="AK57" s="315" t="s">
        <v>526</v>
      </c>
      <c r="AL57" s="316"/>
      <c r="AM57" s="324">
        <v>4855180</v>
      </c>
      <c r="AN57" s="325">
        <v>42617</v>
      </c>
      <c r="AO57" s="326">
        <v>42</v>
      </c>
      <c r="AP57" s="327">
        <v>49211</v>
      </c>
      <c r="AQ57" s="328">
        <v>0</v>
      </c>
      <c r="AR57" s="329">
        <v>42</v>
      </c>
    </row>
    <row r="58" spans="1:44" x14ac:dyDescent="0.15">
      <c r="A58" s="259"/>
      <c r="AK58" s="330"/>
      <c r="AL58" s="331" t="s">
        <v>523</v>
      </c>
      <c r="AM58" s="332">
        <v>3112088</v>
      </c>
      <c r="AN58" s="333">
        <v>27317</v>
      </c>
      <c r="AO58" s="334">
        <v>76.599999999999994</v>
      </c>
      <c r="AP58" s="335">
        <v>28367</v>
      </c>
      <c r="AQ58" s="336">
        <v>4.2</v>
      </c>
      <c r="AR58" s="337">
        <v>72.400000000000006</v>
      </c>
    </row>
    <row r="59" spans="1:44" x14ac:dyDescent="0.15">
      <c r="A59" s="259"/>
      <c r="AK59" s="315" t="s">
        <v>527</v>
      </c>
      <c r="AL59" s="316"/>
      <c r="AM59" s="324">
        <v>8755930</v>
      </c>
      <c r="AN59" s="325">
        <v>76882</v>
      </c>
      <c r="AO59" s="326">
        <v>80.400000000000006</v>
      </c>
      <c r="AP59" s="327">
        <v>51738</v>
      </c>
      <c r="AQ59" s="328">
        <v>5.0999999999999996</v>
      </c>
      <c r="AR59" s="329">
        <v>75.3</v>
      </c>
    </row>
    <row r="60" spans="1:44" x14ac:dyDescent="0.15">
      <c r="A60" s="259"/>
      <c r="AK60" s="330"/>
      <c r="AL60" s="331" t="s">
        <v>523</v>
      </c>
      <c r="AM60" s="332">
        <v>6814157</v>
      </c>
      <c r="AN60" s="333">
        <v>59832</v>
      </c>
      <c r="AO60" s="334">
        <v>119</v>
      </c>
      <c r="AP60" s="335">
        <v>30360</v>
      </c>
      <c r="AQ60" s="336">
        <v>7</v>
      </c>
      <c r="AR60" s="337">
        <v>112</v>
      </c>
    </row>
    <row r="61" spans="1:44" x14ac:dyDescent="0.15">
      <c r="A61" s="259"/>
      <c r="AK61" s="315" t="s">
        <v>528</v>
      </c>
      <c r="AL61" s="338"/>
      <c r="AM61" s="324">
        <v>5514708</v>
      </c>
      <c r="AN61" s="325">
        <v>48096</v>
      </c>
      <c r="AO61" s="326">
        <v>26.4</v>
      </c>
      <c r="AP61" s="327">
        <v>54585</v>
      </c>
      <c r="AQ61" s="339">
        <v>4.0999999999999996</v>
      </c>
      <c r="AR61" s="329">
        <v>22.3</v>
      </c>
    </row>
    <row r="62" spans="1:44" x14ac:dyDescent="0.15">
      <c r="A62" s="259"/>
      <c r="AK62" s="330"/>
      <c r="AL62" s="331" t="s">
        <v>523</v>
      </c>
      <c r="AM62" s="332">
        <v>3575809</v>
      </c>
      <c r="AN62" s="333">
        <v>31207</v>
      </c>
      <c r="AO62" s="334">
        <v>49.7</v>
      </c>
      <c r="AP62" s="335">
        <v>30622</v>
      </c>
      <c r="AQ62" s="336">
        <v>3.5</v>
      </c>
      <c r="AR62" s="337">
        <v>46.2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2wriNNMHIIREShg1f8fcnoZIwkpXYKsE80TBZwmHuTpExvEHWIv8/47VaiJyAToSA+Hx0Sz9keLWc/1z82oPg==" saltValue="seNGCxF17spiJgIRFljO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76" zoomScaleNormal="100" zoomScaleSheetLayoutView="55" workbookViewId="0">
      <selection activeCell="F58" sqref="F58"/>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U0eqHIx7Tm8rk5iPleWhyXbht2bPUSPBjLpZtL6KrGJdUdaSOMFELvxv6zmHp5ZzpLBMZJB94B8Mgg/bjwqsqQ==" saltValue="AkMrZK9cdaB6seNd9HHf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N88" zoomScale="145" zoomScaleNormal="145" zoomScaleSheetLayoutView="55" workbookViewId="0">
      <selection activeCell="F58" sqref="F58"/>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3uXUl25sORXXFH/m9lpN5+G/6X5LnXEdtiBN6cCMg3dgRVKh3xjkGHlitbVBGYhE/ozG+fgbREnhIrT7Vev9+Q==" saltValue="Urwn9dK5lzpVv3r7GsBv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F58" sqref="F5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12.82</v>
      </c>
      <c r="G47" s="12">
        <v>11.62</v>
      </c>
      <c r="H47" s="12">
        <v>12.61</v>
      </c>
      <c r="I47" s="12">
        <v>14.18</v>
      </c>
      <c r="J47" s="13">
        <v>13.68</v>
      </c>
    </row>
    <row r="48" spans="2:10" ht="57.75" customHeight="1" x14ac:dyDescent="0.15">
      <c r="B48" s="14"/>
      <c r="C48" s="1128" t="s">
        <v>4</v>
      </c>
      <c r="D48" s="1128"/>
      <c r="E48" s="1129"/>
      <c r="F48" s="15">
        <v>4.45</v>
      </c>
      <c r="G48" s="16">
        <v>8.01</v>
      </c>
      <c r="H48" s="16">
        <v>6.55</v>
      </c>
      <c r="I48" s="16">
        <v>8.6</v>
      </c>
      <c r="J48" s="17">
        <v>7.23</v>
      </c>
    </row>
    <row r="49" spans="2:10" ht="57.75" customHeight="1" thickBot="1" x14ac:dyDescent="0.2">
      <c r="B49" s="18"/>
      <c r="C49" s="1130" t="s">
        <v>5</v>
      </c>
      <c r="D49" s="1130"/>
      <c r="E49" s="1131"/>
      <c r="F49" s="19" t="s">
        <v>535</v>
      </c>
      <c r="G49" s="20">
        <v>2.76</v>
      </c>
      <c r="H49" s="20">
        <v>0.5</v>
      </c>
      <c r="I49" s="20">
        <v>3.02</v>
      </c>
      <c r="J49" s="21" t="s">
        <v>536</v>
      </c>
    </row>
    <row r="50" spans="2:10" x14ac:dyDescent="0.15"/>
  </sheetData>
  <sheetProtection algorithmName="SHA-512" hashValue="HGR4vkLOcoLEqPHZDGLFRFbX/k67cI0r9jPTlJPhU3jnwMGirqoBQpiqvvgSg4K5kWDfD/bbtKJJYYO0ZsALgg==" saltValue="ThjolNDIyLJZ3feVg6jP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election activeCell="F58" sqref="F5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537</v>
      </c>
      <c r="D34" s="1136"/>
      <c r="E34" s="1137"/>
      <c r="F34" s="32">
        <v>9.48</v>
      </c>
      <c r="G34" s="33">
        <v>7.81</v>
      </c>
      <c r="H34" s="33">
        <v>7.89</v>
      </c>
      <c r="I34" s="33">
        <v>8.43</v>
      </c>
      <c r="J34" s="34">
        <v>8.58</v>
      </c>
      <c r="K34" s="22"/>
      <c r="L34" s="22"/>
      <c r="M34" s="22"/>
      <c r="N34" s="22"/>
      <c r="O34" s="22"/>
      <c r="P34" s="22"/>
    </row>
    <row r="35" spans="1:16" ht="39" customHeight="1" x14ac:dyDescent="0.15">
      <c r="A35" s="22"/>
      <c r="B35" s="35"/>
      <c r="C35" s="1132" t="s">
        <v>538</v>
      </c>
      <c r="D35" s="1132"/>
      <c r="E35" s="1133"/>
      <c r="F35" s="36">
        <v>4.4400000000000004</v>
      </c>
      <c r="G35" s="37">
        <v>8.01</v>
      </c>
      <c r="H35" s="37">
        <v>6.55</v>
      </c>
      <c r="I35" s="37">
        <v>8.6</v>
      </c>
      <c r="J35" s="38">
        <v>7.22</v>
      </c>
      <c r="K35" s="22"/>
      <c r="L35" s="22"/>
      <c r="M35" s="22"/>
      <c r="N35" s="22"/>
      <c r="O35" s="22"/>
      <c r="P35" s="22"/>
    </row>
    <row r="36" spans="1:16" ht="39" customHeight="1" x14ac:dyDescent="0.15">
      <c r="A36" s="22"/>
      <c r="B36" s="35"/>
      <c r="C36" s="1132" t="s">
        <v>539</v>
      </c>
      <c r="D36" s="1132"/>
      <c r="E36" s="1133"/>
      <c r="F36" s="36">
        <v>4.3499999999999996</v>
      </c>
      <c r="G36" s="37">
        <v>4.72</v>
      </c>
      <c r="H36" s="37">
        <v>4.18</v>
      </c>
      <c r="I36" s="37">
        <v>4.42</v>
      </c>
      <c r="J36" s="38">
        <v>3.62</v>
      </c>
      <c r="K36" s="22"/>
      <c r="L36" s="22"/>
      <c r="M36" s="22"/>
      <c r="N36" s="22"/>
      <c r="O36" s="22"/>
      <c r="P36" s="22"/>
    </row>
    <row r="37" spans="1:16" ht="39" customHeight="1" x14ac:dyDescent="0.15">
      <c r="A37" s="22"/>
      <c r="B37" s="35"/>
      <c r="C37" s="1132" t="s">
        <v>540</v>
      </c>
      <c r="D37" s="1132"/>
      <c r="E37" s="1133"/>
      <c r="F37" s="36">
        <v>3.02</v>
      </c>
      <c r="G37" s="37">
        <v>2.79</v>
      </c>
      <c r="H37" s="37">
        <v>2.73</v>
      </c>
      <c r="I37" s="37">
        <v>3.04</v>
      </c>
      <c r="J37" s="38">
        <v>3.15</v>
      </c>
      <c r="K37" s="22"/>
      <c r="L37" s="22"/>
      <c r="M37" s="22"/>
      <c r="N37" s="22"/>
      <c r="O37" s="22"/>
      <c r="P37" s="22"/>
    </row>
    <row r="38" spans="1:16" ht="39" customHeight="1" x14ac:dyDescent="0.15">
      <c r="A38" s="22"/>
      <c r="B38" s="35"/>
      <c r="C38" s="1132" t="s">
        <v>541</v>
      </c>
      <c r="D38" s="1132"/>
      <c r="E38" s="1133"/>
      <c r="F38" s="36">
        <v>2.92</v>
      </c>
      <c r="G38" s="37">
        <v>2.4300000000000002</v>
      </c>
      <c r="H38" s="37">
        <v>2.33</v>
      </c>
      <c r="I38" s="37">
        <v>2.5299999999999998</v>
      </c>
      <c r="J38" s="38">
        <v>2.0299999999999998</v>
      </c>
      <c r="K38" s="22"/>
      <c r="L38" s="22"/>
      <c r="M38" s="22"/>
      <c r="N38" s="22"/>
      <c r="O38" s="22"/>
      <c r="P38" s="22"/>
    </row>
    <row r="39" spans="1:16" ht="39" customHeight="1" x14ac:dyDescent="0.15">
      <c r="A39" s="22"/>
      <c r="B39" s="35"/>
      <c r="C39" s="1132" t="s">
        <v>542</v>
      </c>
      <c r="D39" s="1132"/>
      <c r="E39" s="1133"/>
      <c r="F39" s="36">
        <v>1.06</v>
      </c>
      <c r="G39" s="37">
        <v>1.21</v>
      </c>
      <c r="H39" s="37">
        <v>1.0900000000000001</v>
      </c>
      <c r="I39" s="37">
        <v>1.5</v>
      </c>
      <c r="J39" s="38">
        <v>0.91</v>
      </c>
      <c r="K39" s="22"/>
      <c r="L39" s="22"/>
      <c r="M39" s="22"/>
      <c r="N39" s="22"/>
      <c r="O39" s="22"/>
      <c r="P39" s="22"/>
    </row>
    <row r="40" spans="1:16" ht="39" customHeight="1" x14ac:dyDescent="0.15">
      <c r="A40" s="22"/>
      <c r="B40" s="35"/>
      <c r="C40" s="1132" t="s">
        <v>543</v>
      </c>
      <c r="D40" s="1132"/>
      <c r="E40" s="1133"/>
      <c r="F40" s="36">
        <v>2.42</v>
      </c>
      <c r="G40" s="37">
        <v>2.73</v>
      </c>
      <c r="H40" s="37">
        <v>1.01</v>
      </c>
      <c r="I40" s="37">
        <v>1.05</v>
      </c>
      <c r="J40" s="38">
        <v>0.49</v>
      </c>
      <c r="K40" s="22"/>
      <c r="L40" s="22"/>
      <c r="M40" s="22"/>
      <c r="N40" s="22"/>
      <c r="O40" s="22"/>
      <c r="P40" s="22"/>
    </row>
    <row r="41" spans="1:16" ht="39" customHeight="1" x14ac:dyDescent="0.15">
      <c r="A41" s="22"/>
      <c r="B41" s="35"/>
      <c r="C41" s="1132" t="s">
        <v>544</v>
      </c>
      <c r="D41" s="1132"/>
      <c r="E41" s="1133"/>
      <c r="F41" s="36">
        <v>0.19</v>
      </c>
      <c r="G41" s="37">
        <v>0.18</v>
      </c>
      <c r="H41" s="37">
        <v>0.16</v>
      </c>
      <c r="I41" s="37">
        <v>0.17</v>
      </c>
      <c r="J41" s="38">
        <v>0.19</v>
      </c>
      <c r="K41" s="22"/>
      <c r="L41" s="22"/>
      <c r="M41" s="22"/>
      <c r="N41" s="22"/>
      <c r="O41" s="22"/>
      <c r="P41" s="22"/>
    </row>
    <row r="42" spans="1:16" ht="39" customHeight="1" x14ac:dyDescent="0.15">
      <c r="A42" s="22"/>
      <c r="B42" s="39"/>
      <c r="C42" s="1132" t="s">
        <v>545</v>
      </c>
      <c r="D42" s="1132"/>
      <c r="E42" s="1133"/>
      <c r="F42" s="36" t="s">
        <v>492</v>
      </c>
      <c r="G42" s="37" t="s">
        <v>492</v>
      </c>
      <c r="H42" s="37" t="s">
        <v>492</v>
      </c>
      <c r="I42" s="37" t="s">
        <v>492</v>
      </c>
      <c r="J42" s="38" t="s">
        <v>492</v>
      </c>
      <c r="K42" s="22"/>
      <c r="L42" s="22"/>
      <c r="M42" s="22"/>
      <c r="N42" s="22"/>
      <c r="O42" s="22"/>
      <c r="P42" s="22"/>
    </row>
    <row r="43" spans="1:16" ht="39" customHeight="1" thickBot="1" x14ac:dyDescent="0.2">
      <c r="A43" s="22"/>
      <c r="B43" s="40"/>
      <c r="C43" s="1134" t="s">
        <v>546</v>
      </c>
      <c r="D43" s="1134"/>
      <c r="E43" s="1135"/>
      <c r="F43" s="41">
        <v>0.21</v>
      </c>
      <c r="G43" s="42">
        <v>0.21</v>
      </c>
      <c r="H43" s="42">
        <v>0.05</v>
      </c>
      <c r="I43" s="42">
        <v>0.06</v>
      </c>
      <c r="J43" s="43">
        <v>0.06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3KLOx0JOWsrvGbk8KnJM92py/r4HPpjoDO0DJpTKN4AORDKxGRQD5KGalEpbAj3tI3GTh4Jx7lwci5OOQ9EXQ==" saltValue="qDDTkOqLniTc1VtnSMLJ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7" zoomScale="70" zoomScaleNormal="70" zoomScaleSheetLayoutView="55" workbookViewId="0">
      <selection activeCell="F58" sqref="F5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3845</v>
      </c>
      <c r="L45" s="58">
        <v>3737</v>
      </c>
      <c r="M45" s="58">
        <v>3866</v>
      </c>
      <c r="N45" s="58">
        <v>3997</v>
      </c>
      <c r="O45" s="59">
        <v>4019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15">
      <c r="A48" s="46"/>
      <c r="B48" s="1140"/>
      <c r="C48" s="1141"/>
      <c r="D48" s="60"/>
      <c r="E48" s="1146" t="s">
        <v>13</v>
      </c>
      <c r="F48" s="1146"/>
      <c r="G48" s="1146"/>
      <c r="H48" s="1146"/>
      <c r="I48" s="1146"/>
      <c r="J48" s="1147"/>
      <c r="K48" s="61">
        <v>815</v>
      </c>
      <c r="L48" s="62">
        <v>834</v>
      </c>
      <c r="M48" s="62">
        <v>831</v>
      </c>
      <c r="N48" s="62">
        <v>837</v>
      </c>
      <c r="O48" s="63">
        <v>846</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492</v>
      </c>
      <c r="L49" s="62" t="s">
        <v>492</v>
      </c>
      <c r="M49" s="62" t="s">
        <v>492</v>
      </c>
      <c r="N49" s="62" t="s">
        <v>492</v>
      </c>
      <c r="O49" s="63" t="s">
        <v>492</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492</v>
      </c>
      <c r="L50" s="62" t="s">
        <v>492</v>
      </c>
      <c r="M50" s="62" t="s">
        <v>492</v>
      </c>
      <c r="N50" s="62" t="s">
        <v>492</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492</v>
      </c>
      <c r="L51" s="62" t="s">
        <v>492</v>
      </c>
      <c r="M51" s="62" t="s">
        <v>492</v>
      </c>
      <c r="N51" s="62" t="s">
        <v>492</v>
      </c>
      <c r="O51" s="63" t="s">
        <v>492</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3931</v>
      </c>
      <c r="L52" s="62">
        <v>3943</v>
      </c>
      <c r="M52" s="62">
        <v>3971</v>
      </c>
      <c r="N52" s="62">
        <v>4055</v>
      </c>
      <c r="O52" s="63">
        <v>4058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729</v>
      </c>
      <c r="L53" s="67">
        <v>628</v>
      </c>
      <c r="M53" s="67">
        <v>726</v>
      </c>
      <c r="N53" s="67">
        <v>779</v>
      </c>
      <c r="O53" s="68">
        <v>807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0ibf1EZTp/wWhBC3Kc2bIHaxv3CyJA70Zq8ql46QpTsE5c0+byqJVX7P6RvP+NWcCsH0NMI8iVUM1CaM3m0PQ==" saltValue="vEntUAFfNxYD4FwoXYNe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55" zoomScaleNormal="55" zoomScaleSheetLayoutView="100" workbookViewId="0">
      <selection activeCell="F58" sqref="F58"/>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69" t="s">
        <v>30</v>
      </c>
      <c r="C41" s="1170"/>
      <c r="D41" s="103"/>
      <c r="E41" s="1175" t="s">
        <v>31</v>
      </c>
      <c r="F41" s="1175"/>
      <c r="G41" s="1175"/>
      <c r="H41" s="1176"/>
      <c r="I41" s="342">
        <v>42327</v>
      </c>
      <c r="J41" s="343">
        <v>42377</v>
      </c>
      <c r="K41" s="343">
        <v>42559</v>
      </c>
      <c r="L41" s="343">
        <v>42171</v>
      </c>
      <c r="M41" s="344">
        <v>44820</v>
      </c>
    </row>
    <row r="42" spans="2:13" ht="27.75" customHeight="1" x14ac:dyDescent="0.15">
      <c r="B42" s="1171"/>
      <c r="C42" s="1172"/>
      <c r="D42" s="104"/>
      <c r="E42" s="1177" t="s">
        <v>32</v>
      </c>
      <c r="F42" s="1177"/>
      <c r="G42" s="1177"/>
      <c r="H42" s="1178"/>
      <c r="I42" s="345">
        <v>909</v>
      </c>
      <c r="J42" s="346">
        <v>881</v>
      </c>
      <c r="K42" s="346">
        <v>1060</v>
      </c>
      <c r="L42" s="346">
        <v>1268</v>
      </c>
      <c r="M42" s="347">
        <v>1198</v>
      </c>
    </row>
    <row r="43" spans="2:13" ht="27.75" customHeight="1" x14ac:dyDescent="0.15">
      <c r="B43" s="1171"/>
      <c r="C43" s="1172"/>
      <c r="D43" s="104"/>
      <c r="E43" s="1177" t="s">
        <v>33</v>
      </c>
      <c r="F43" s="1177"/>
      <c r="G43" s="1177"/>
      <c r="H43" s="1178"/>
      <c r="I43" s="345">
        <v>13284</v>
      </c>
      <c r="J43" s="346">
        <v>13339</v>
      </c>
      <c r="K43" s="346">
        <v>13188</v>
      </c>
      <c r="L43" s="346">
        <v>12904</v>
      </c>
      <c r="M43" s="347">
        <v>12546</v>
      </c>
    </row>
    <row r="44" spans="2:13" ht="27.75" customHeight="1" x14ac:dyDescent="0.15">
      <c r="B44" s="1171"/>
      <c r="C44" s="1172"/>
      <c r="D44" s="104"/>
      <c r="E44" s="1177" t="s">
        <v>34</v>
      </c>
      <c r="F44" s="1177"/>
      <c r="G44" s="1177"/>
      <c r="H44" s="1178"/>
      <c r="I44" s="345" t="s">
        <v>492</v>
      </c>
      <c r="J44" s="346" t="s">
        <v>492</v>
      </c>
      <c r="K44" s="346" t="s">
        <v>492</v>
      </c>
      <c r="L44" s="346" t="s">
        <v>492</v>
      </c>
      <c r="M44" s="347" t="s">
        <v>492</v>
      </c>
    </row>
    <row r="45" spans="2:13" ht="27.75" customHeight="1" x14ac:dyDescent="0.15">
      <c r="B45" s="1171"/>
      <c r="C45" s="1172"/>
      <c r="D45" s="104"/>
      <c r="E45" s="1177" t="s">
        <v>35</v>
      </c>
      <c r="F45" s="1177"/>
      <c r="G45" s="1177"/>
      <c r="H45" s="1178"/>
      <c r="I45" s="345">
        <v>5768</v>
      </c>
      <c r="J45" s="346">
        <v>5543</v>
      </c>
      <c r="K45" s="346">
        <v>5689</v>
      </c>
      <c r="L45" s="346">
        <v>5422</v>
      </c>
      <c r="M45" s="347">
        <v>5671</v>
      </c>
    </row>
    <row r="46" spans="2:13" ht="27.75" customHeight="1" x14ac:dyDescent="0.15">
      <c r="B46" s="1171"/>
      <c r="C46" s="1172"/>
      <c r="D46" s="105"/>
      <c r="E46" s="1177" t="s">
        <v>36</v>
      </c>
      <c r="F46" s="1177"/>
      <c r="G46" s="1177"/>
      <c r="H46" s="1178"/>
      <c r="I46" s="345" t="s">
        <v>492</v>
      </c>
      <c r="J46" s="346" t="s">
        <v>492</v>
      </c>
      <c r="K46" s="346" t="s">
        <v>492</v>
      </c>
      <c r="L46" s="346" t="s">
        <v>492</v>
      </c>
      <c r="M46" s="347" t="s">
        <v>492</v>
      </c>
    </row>
    <row r="47" spans="2:13" ht="27.75" customHeight="1" x14ac:dyDescent="0.15">
      <c r="B47" s="1171"/>
      <c r="C47" s="1172"/>
      <c r="D47" s="106"/>
      <c r="E47" s="1179" t="s">
        <v>37</v>
      </c>
      <c r="F47" s="1180"/>
      <c r="G47" s="1180"/>
      <c r="H47" s="1181"/>
      <c r="I47" s="345" t="s">
        <v>492</v>
      </c>
      <c r="J47" s="346" t="s">
        <v>492</v>
      </c>
      <c r="K47" s="346" t="s">
        <v>492</v>
      </c>
      <c r="L47" s="346" t="s">
        <v>492</v>
      </c>
      <c r="M47" s="347" t="s">
        <v>492</v>
      </c>
    </row>
    <row r="48" spans="2:13" ht="27.75" customHeight="1" x14ac:dyDescent="0.15">
      <c r="B48" s="1171"/>
      <c r="C48" s="1172"/>
      <c r="D48" s="104"/>
      <c r="E48" s="1177" t="s">
        <v>38</v>
      </c>
      <c r="F48" s="1177"/>
      <c r="G48" s="1177"/>
      <c r="H48" s="1178"/>
      <c r="I48" s="345" t="s">
        <v>492</v>
      </c>
      <c r="J48" s="346" t="s">
        <v>492</v>
      </c>
      <c r="K48" s="346" t="s">
        <v>492</v>
      </c>
      <c r="L48" s="346" t="s">
        <v>492</v>
      </c>
      <c r="M48" s="347" t="s">
        <v>492</v>
      </c>
    </row>
    <row r="49" spans="2:13" ht="27.75" customHeight="1" x14ac:dyDescent="0.15">
      <c r="B49" s="1173"/>
      <c r="C49" s="1174"/>
      <c r="D49" s="104"/>
      <c r="E49" s="1177" t="s">
        <v>39</v>
      </c>
      <c r="F49" s="1177"/>
      <c r="G49" s="1177"/>
      <c r="H49" s="1178"/>
      <c r="I49" s="345" t="s">
        <v>492</v>
      </c>
      <c r="J49" s="346" t="s">
        <v>492</v>
      </c>
      <c r="K49" s="346" t="s">
        <v>492</v>
      </c>
      <c r="L49" s="346" t="s">
        <v>492</v>
      </c>
      <c r="M49" s="347" t="s">
        <v>492</v>
      </c>
    </row>
    <row r="50" spans="2:13" ht="27.75" customHeight="1" x14ac:dyDescent="0.15">
      <c r="B50" s="1182" t="s">
        <v>40</v>
      </c>
      <c r="C50" s="1183"/>
      <c r="D50" s="107"/>
      <c r="E50" s="1177" t="s">
        <v>41</v>
      </c>
      <c r="F50" s="1177"/>
      <c r="G50" s="1177"/>
      <c r="H50" s="1178"/>
      <c r="I50" s="345">
        <v>11761</v>
      </c>
      <c r="J50" s="346">
        <v>12334</v>
      </c>
      <c r="K50" s="346">
        <v>15380</v>
      </c>
      <c r="L50" s="346">
        <v>16872</v>
      </c>
      <c r="M50" s="347">
        <v>17725</v>
      </c>
    </row>
    <row r="51" spans="2:13" ht="27.75" customHeight="1" x14ac:dyDescent="0.15">
      <c r="B51" s="1171"/>
      <c r="C51" s="1172"/>
      <c r="D51" s="104"/>
      <c r="E51" s="1177" t="s">
        <v>42</v>
      </c>
      <c r="F51" s="1177"/>
      <c r="G51" s="1177"/>
      <c r="H51" s="1178"/>
      <c r="I51" s="345">
        <v>12262</v>
      </c>
      <c r="J51" s="346">
        <v>12740</v>
      </c>
      <c r="K51" s="346">
        <v>13238</v>
      </c>
      <c r="L51" s="346">
        <v>13737</v>
      </c>
      <c r="M51" s="347">
        <v>13672</v>
      </c>
    </row>
    <row r="52" spans="2:13" ht="27.75" customHeight="1" x14ac:dyDescent="0.15">
      <c r="B52" s="1173"/>
      <c r="C52" s="1174"/>
      <c r="D52" s="104"/>
      <c r="E52" s="1177" t="s">
        <v>43</v>
      </c>
      <c r="F52" s="1177"/>
      <c r="G52" s="1177"/>
      <c r="H52" s="1178"/>
      <c r="I52" s="345">
        <v>39697</v>
      </c>
      <c r="J52" s="346">
        <v>39817</v>
      </c>
      <c r="K52" s="346">
        <v>39710</v>
      </c>
      <c r="L52" s="346">
        <v>38948</v>
      </c>
      <c r="M52" s="347">
        <v>39242</v>
      </c>
    </row>
    <row r="53" spans="2:13" ht="27.75" customHeight="1" thickBot="1" x14ac:dyDescent="0.2">
      <c r="B53" s="1184" t="s">
        <v>19</v>
      </c>
      <c r="C53" s="1185"/>
      <c r="D53" s="108"/>
      <c r="E53" s="1186" t="s">
        <v>44</v>
      </c>
      <c r="F53" s="1186"/>
      <c r="G53" s="1186"/>
      <c r="H53" s="1187"/>
      <c r="I53" s="348">
        <v>-1431</v>
      </c>
      <c r="J53" s="349">
        <v>-2753</v>
      </c>
      <c r="K53" s="349">
        <v>-5832</v>
      </c>
      <c r="L53" s="349">
        <v>-7793</v>
      </c>
      <c r="M53" s="350">
        <v>-6404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ZzI8rz1YLCtO1S2jxX9X8Ij2p0GYz7KP8P5sC//L+Zs6zUSA5+nNgT4zrtykCOU/+UMvSBwKbmVkYyfPBBrLA==" saltValue="6fffcPr8NMGa6MneSUOh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3173</v>
      </c>
      <c r="G55" s="120">
        <v>3459</v>
      </c>
      <c r="H55" s="121">
        <v>3439</v>
      </c>
    </row>
    <row r="56" spans="2:8" ht="52.5" customHeight="1" x14ac:dyDescent="0.15">
      <c r="B56" s="122"/>
      <c r="C56" s="1198" t="s">
        <v>47</v>
      </c>
      <c r="D56" s="1198"/>
      <c r="E56" s="1199"/>
      <c r="F56" s="123">
        <v>2750</v>
      </c>
      <c r="G56" s="123">
        <v>2950</v>
      </c>
      <c r="H56" s="124">
        <v>3250</v>
      </c>
    </row>
    <row r="57" spans="2:8" ht="53.25" customHeight="1" x14ac:dyDescent="0.15">
      <c r="B57" s="122"/>
      <c r="C57" s="1200" t="s">
        <v>48</v>
      </c>
      <c r="D57" s="1200"/>
      <c r="E57" s="1201"/>
      <c r="F57" s="125">
        <v>4556</v>
      </c>
      <c r="G57" s="125">
        <v>5008</v>
      </c>
      <c r="H57" s="126">
        <v>5588</v>
      </c>
    </row>
    <row r="58" spans="2:8" ht="45.75" customHeight="1" x14ac:dyDescent="0.15">
      <c r="B58" s="127"/>
      <c r="C58" s="1188" t="s">
        <v>553</v>
      </c>
      <c r="D58" s="1189"/>
      <c r="E58" s="1190"/>
      <c r="F58" s="128">
        <v>3519</v>
      </c>
      <c r="G58" s="128">
        <v>3410</v>
      </c>
      <c r="H58" s="129">
        <v>3051</v>
      </c>
    </row>
    <row r="59" spans="2:8" ht="45.75" customHeight="1" x14ac:dyDescent="0.15">
      <c r="B59" s="127"/>
      <c r="C59" s="1188" t="s">
        <v>554</v>
      </c>
      <c r="D59" s="1189"/>
      <c r="E59" s="1190"/>
      <c r="F59" s="128">
        <v>0</v>
      </c>
      <c r="G59" s="128">
        <v>200</v>
      </c>
      <c r="H59" s="129">
        <v>672</v>
      </c>
    </row>
    <row r="60" spans="2:8" ht="45.75" customHeight="1" x14ac:dyDescent="0.15">
      <c r="B60" s="127"/>
      <c r="C60" s="1188" t="s">
        <v>555</v>
      </c>
      <c r="D60" s="1189"/>
      <c r="E60" s="1190"/>
      <c r="F60" s="128">
        <v>160</v>
      </c>
      <c r="G60" s="128">
        <v>304</v>
      </c>
      <c r="H60" s="129">
        <v>469</v>
      </c>
    </row>
    <row r="61" spans="2:8" ht="45.75" customHeight="1" x14ac:dyDescent="0.15">
      <c r="B61" s="127"/>
      <c r="C61" s="1188" t="s">
        <v>556</v>
      </c>
      <c r="D61" s="1189"/>
      <c r="E61" s="1190"/>
      <c r="F61" s="128">
        <v>150</v>
      </c>
      <c r="G61" s="128">
        <v>250</v>
      </c>
      <c r="H61" s="129">
        <v>346</v>
      </c>
    </row>
    <row r="62" spans="2:8" ht="45.75" customHeight="1" thickBot="1" x14ac:dyDescent="0.2">
      <c r="B62" s="130"/>
      <c r="C62" s="1191" t="s">
        <v>557</v>
      </c>
      <c r="D62" s="1192"/>
      <c r="E62" s="1193"/>
      <c r="F62" s="131">
        <v>6</v>
      </c>
      <c r="G62" s="131">
        <v>300</v>
      </c>
      <c r="H62" s="132">
        <v>257</v>
      </c>
    </row>
    <row r="63" spans="2:8" ht="52.5" customHeight="1" thickBot="1" x14ac:dyDescent="0.2">
      <c r="B63" s="133"/>
      <c r="C63" s="1194" t="s">
        <v>49</v>
      </c>
      <c r="D63" s="1194"/>
      <c r="E63" s="1195"/>
      <c r="F63" s="134">
        <v>10479</v>
      </c>
      <c r="G63" s="134">
        <v>11417</v>
      </c>
      <c r="H63" s="135">
        <v>12277</v>
      </c>
    </row>
    <row r="64" spans="2:8" x14ac:dyDescent="0.15"/>
  </sheetData>
  <sheetProtection algorithmName="SHA-512" hashValue="Ev8tLvpik9YCKxI+WuDrEee7NkCdEA0hDmDfFd9SKfAq8cfRs1jNuDQton615vVdHG6/gU9n4yvNznVcufTuEw==" saltValue="3f0pJ3Oe+gfyyi8UpMCk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61676</v>
      </c>
      <c r="E3" s="154"/>
      <c r="F3" s="155">
        <v>66343</v>
      </c>
      <c r="G3" s="156"/>
      <c r="H3" s="157"/>
    </row>
    <row r="4" spans="1:8" x14ac:dyDescent="0.15">
      <c r="A4" s="158"/>
      <c r="B4" s="159"/>
      <c r="C4" s="160"/>
      <c r="D4" s="161">
        <v>38257</v>
      </c>
      <c r="E4" s="162"/>
      <c r="F4" s="163">
        <v>34529</v>
      </c>
      <c r="G4" s="164"/>
      <c r="H4" s="165"/>
    </row>
    <row r="5" spans="1:8" x14ac:dyDescent="0.15">
      <c r="A5" s="146" t="s">
        <v>524</v>
      </c>
      <c r="B5" s="151"/>
      <c r="C5" s="152"/>
      <c r="D5" s="153">
        <v>29303</v>
      </c>
      <c r="E5" s="154"/>
      <c r="F5" s="155">
        <v>56416</v>
      </c>
      <c r="G5" s="156"/>
      <c r="H5" s="157"/>
    </row>
    <row r="6" spans="1:8" x14ac:dyDescent="0.15">
      <c r="A6" s="158"/>
      <c r="B6" s="159"/>
      <c r="C6" s="160"/>
      <c r="D6" s="161">
        <v>15155</v>
      </c>
      <c r="E6" s="162"/>
      <c r="F6" s="163">
        <v>32623</v>
      </c>
      <c r="G6" s="164"/>
      <c r="H6" s="165"/>
    </row>
    <row r="7" spans="1:8" x14ac:dyDescent="0.15">
      <c r="A7" s="146" t="s">
        <v>525</v>
      </c>
      <c r="B7" s="151"/>
      <c r="C7" s="152"/>
      <c r="D7" s="153">
        <v>30003</v>
      </c>
      <c r="E7" s="154"/>
      <c r="F7" s="155">
        <v>49217</v>
      </c>
      <c r="G7" s="156"/>
      <c r="H7" s="157"/>
    </row>
    <row r="8" spans="1:8" x14ac:dyDescent="0.15">
      <c r="A8" s="158"/>
      <c r="B8" s="159"/>
      <c r="C8" s="160"/>
      <c r="D8" s="161">
        <v>15472</v>
      </c>
      <c r="E8" s="162"/>
      <c r="F8" s="163">
        <v>27232</v>
      </c>
      <c r="G8" s="164"/>
      <c r="H8" s="165"/>
    </row>
    <row r="9" spans="1:8" x14ac:dyDescent="0.15">
      <c r="A9" s="146" t="s">
        <v>526</v>
      </c>
      <c r="B9" s="151"/>
      <c r="C9" s="152"/>
      <c r="D9" s="153">
        <v>42617</v>
      </c>
      <c r="E9" s="154"/>
      <c r="F9" s="155">
        <v>49211</v>
      </c>
      <c r="G9" s="156"/>
      <c r="H9" s="157"/>
    </row>
    <row r="10" spans="1:8" x14ac:dyDescent="0.15">
      <c r="A10" s="158"/>
      <c r="B10" s="159"/>
      <c r="C10" s="160"/>
      <c r="D10" s="161">
        <v>27317</v>
      </c>
      <c r="E10" s="162"/>
      <c r="F10" s="163">
        <v>28367</v>
      </c>
      <c r="G10" s="164"/>
      <c r="H10" s="165"/>
    </row>
    <row r="11" spans="1:8" x14ac:dyDescent="0.15">
      <c r="A11" s="146" t="s">
        <v>527</v>
      </c>
      <c r="B11" s="151"/>
      <c r="C11" s="152"/>
      <c r="D11" s="153">
        <v>76882</v>
      </c>
      <c r="E11" s="154"/>
      <c r="F11" s="155">
        <v>51738</v>
      </c>
      <c r="G11" s="156"/>
      <c r="H11" s="157"/>
    </row>
    <row r="12" spans="1:8" x14ac:dyDescent="0.15">
      <c r="A12" s="158"/>
      <c r="B12" s="159"/>
      <c r="C12" s="166"/>
      <c r="D12" s="161">
        <v>59832</v>
      </c>
      <c r="E12" s="162"/>
      <c r="F12" s="163">
        <v>30360</v>
      </c>
      <c r="G12" s="164"/>
      <c r="H12" s="165"/>
    </row>
    <row r="13" spans="1:8" x14ac:dyDescent="0.15">
      <c r="A13" s="146"/>
      <c r="B13" s="151"/>
      <c r="C13" s="152"/>
      <c r="D13" s="153">
        <v>48096</v>
      </c>
      <c r="E13" s="154"/>
      <c r="F13" s="155">
        <v>54585</v>
      </c>
      <c r="G13" s="167"/>
      <c r="H13" s="157"/>
    </row>
    <row r="14" spans="1:8" x14ac:dyDescent="0.15">
      <c r="A14" s="158"/>
      <c r="B14" s="159"/>
      <c r="C14" s="160"/>
      <c r="D14" s="161">
        <v>31207</v>
      </c>
      <c r="E14" s="162"/>
      <c r="F14" s="163">
        <v>30622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4.45</v>
      </c>
      <c r="C19" s="168">
        <f>ROUND(VALUE(SUBSTITUTE(実質収支比率等に係る経年分析!G$48,"▲","-")),2)</f>
        <v>8.01</v>
      </c>
      <c r="D19" s="168">
        <f>ROUND(VALUE(SUBSTITUTE(実質収支比率等に係る経年分析!H$48,"▲","-")),2)</f>
        <v>6.55</v>
      </c>
      <c r="E19" s="168">
        <f>ROUND(VALUE(SUBSTITUTE(実質収支比率等に係る経年分析!I$48,"▲","-")),2)</f>
        <v>8.6</v>
      </c>
      <c r="F19" s="168">
        <f>ROUND(VALUE(SUBSTITUTE(実質収支比率等に係る経年分析!J$48,"▲","-")),2)</f>
        <v>7.23</v>
      </c>
    </row>
    <row r="20" spans="1:11" x14ac:dyDescent="0.15">
      <c r="A20" s="168" t="s">
        <v>53</v>
      </c>
      <c r="B20" s="168">
        <f>ROUND(VALUE(SUBSTITUTE(実質収支比率等に係る経年分析!F$47,"▲","-")),2)</f>
        <v>12.82</v>
      </c>
      <c r="C20" s="168">
        <f>ROUND(VALUE(SUBSTITUTE(実質収支比率等に係る経年分析!G$47,"▲","-")),2)</f>
        <v>11.62</v>
      </c>
      <c r="D20" s="168">
        <f>ROUND(VALUE(SUBSTITUTE(実質収支比率等に係る経年分析!H$47,"▲","-")),2)</f>
        <v>12.61</v>
      </c>
      <c r="E20" s="168">
        <f>ROUND(VALUE(SUBSTITUTE(実質収支比率等に係る経年分析!I$47,"▲","-")),2)</f>
        <v>14.18</v>
      </c>
      <c r="F20" s="168">
        <f>ROUND(VALUE(SUBSTITUTE(実質収支比率等に係る経年分析!J$47,"▲","-")),2)</f>
        <v>13.68</v>
      </c>
    </row>
    <row r="21" spans="1:11" x14ac:dyDescent="0.15">
      <c r="A21" s="168" t="s">
        <v>54</v>
      </c>
      <c r="B21" s="168">
        <f>IF(ISNUMBER(VALUE(SUBSTITUTE(実質収支比率等に係る経年分析!F$49,"▲","-"))),ROUND(VALUE(SUBSTITUTE(実質収支比率等に係る経年分析!F$49,"▲","-")),2),NA())</f>
        <v>-0.74</v>
      </c>
      <c r="C21" s="168">
        <f>IF(ISNUMBER(VALUE(SUBSTITUTE(実質収支比率等に係る経年分析!G$49,"▲","-"))),ROUND(VALUE(SUBSTITUTE(実質収支比率等に係る経年分析!G$49,"▲","-")),2),NA())</f>
        <v>2.76</v>
      </c>
      <c r="D21" s="168">
        <f>IF(ISNUMBER(VALUE(SUBSTITUTE(実質収支比率等に係る経年分析!H$49,"▲","-"))),ROUND(VALUE(SUBSTITUTE(実質収支比率等に係る経年分析!H$49,"▲","-")),2),NA())</f>
        <v>0.5</v>
      </c>
      <c r="E21" s="168">
        <f>IF(ISNUMBER(VALUE(SUBSTITUTE(実質収支比率等に係る経年分析!I$49,"▲","-"))),ROUND(VALUE(SUBSTITUTE(実質収支比率等に係る経年分析!I$49,"▲","-")),2),NA())</f>
        <v>3.02</v>
      </c>
      <c r="F21" s="168">
        <f>IF(ISNUMBER(VALUE(SUBSTITUTE(実質収支比率等に係る経年分析!J$49,"▲","-"))),ROUND(VALUE(SUBSTITUTE(実質収支比率等に係る経年分析!J$49,"▲","-")),2),NA())</f>
        <v>-1.2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0.06</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0.17</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0.19</v>
      </c>
    </row>
    <row r="30" spans="1:11" x14ac:dyDescent="0.15">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2.42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2.73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0.49</v>
      </c>
    </row>
    <row r="31" spans="1:11" x14ac:dyDescent="0.15">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1.21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1.0900000000000001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0.91</v>
      </c>
    </row>
    <row r="32" spans="1:11" x14ac:dyDescent="0.15">
      <c r="A32" s="169" t="str">
        <f>IF(連結実質赤字比率に係る赤字・黒字の構成分析!C$38="",NA(),連結実質赤字比率に係る赤字・黒字の構成分析!C$38)</f>
        <v>競輪事業特別会計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2.92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2.4300000000000002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2.33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2.5299999999999998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2.0299999999999998</v>
      </c>
    </row>
    <row r="33" spans="1:16" x14ac:dyDescent="0.15">
      <c r="A33" s="169" t="str">
        <f>IF(連結実質赤字比率に係る赤字・黒字の構成分析!C$37="",NA(),連結実質赤字比率に係る赤字・黒字の構成分析!C$37)</f>
        <v>工業用水道事業会計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2.79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2.73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3.15</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4.3499999999999996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4.18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3.62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4.4400000000000004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6.55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9.48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7.81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8.43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3931</v>
      </c>
      <c r="E42" s="170"/>
      <c r="F42" s="170"/>
      <c r="G42" s="170">
        <f>'実質公債費比率（分子）の構造'!L$52</f>
        <v>3943</v>
      </c>
      <c r="H42" s="170"/>
      <c r="I42" s="170"/>
      <c r="J42" s="170">
        <f>'実質公債費比率（分子）の構造'!M$52</f>
        <v>3971</v>
      </c>
      <c r="K42" s="170"/>
      <c r="L42" s="170"/>
      <c r="M42" s="170">
        <f>'実質公債費比率（分子）の構造'!N$52</f>
        <v>4055</v>
      </c>
      <c r="N42" s="170"/>
      <c r="O42" s="170"/>
      <c r="P42" s="170">
        <f>'実質公債費比率（分子）の構造'!O$52</f>
        <v>4058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f>'実質公債費比率（分子）の構造'!O$50</f>
        <v>0</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815</v>
      </c>
      <c r="C46" s="170"/>
      <c r="D46" s="170"/>
      <c r="E46" s="170">
        <f>'実質公債費比率（分子）の構造'!L$48</f>
        <v>834</v>
      </c>
      <c r="F46" s="170"/>
      <c r="G46" s="170"/>
      <c r="H46" s="170">
        <f>'実質公債費比率（分子）の構造'!M$48</f>
        <v>831</v>
      </c>
      <c r="I46" s="170"/>
      <c r="J46" s="170"/>
      <c r="K46" s="170">
        <f>'実質公債費比率（分子）の構造'!N$48</f>
        <v>837</v>
      </c>
      <c r="L46" s="170"/>
      <c r="M46" s="170"/>
      <c r="N46" s="170">
        <f>'実質公債費比率（分子）の構造'!O$48</f>
        <v>846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3845</v>
      </c>
      <c r="C49" s="170"/>
      <c r="D49" s="170"/>
      <c r="E49" s="170">
        <f>'実質公債費比率（分子）の構造'!L$45</f>
        <v>3737</v>
      </c>
      <c r="F49" s="170"/>
      <c r="G49" s="170"/>
      <c r="H49" s="170">
        <f>'実質公債費比率（分子）の構造'!M$45</f>
        <v>3866</v>
      </c>
      <c r="I49" s="170"/>
      <c r="J49" s="170"/>
      <c r="K49" s="170">
        <f>'実質公債費比率（分子）の構造'!N$45</f>
        <v>3997</v>
      </c>
      <c r="L49" s="170"/>
      <c r="M49" s="170"/>
      <c r="N49" s="170">
        <f>'実質公債費比率（分子）の構造'!O$45</f>
        <v>4019</v>
      </c>
      <c r="O49" s="170"/>
      <c r="P49" s="170"/>
    </row>
    <row r="50" spans="1:16" x14ac:dyDescent="0.15">
      <c r="A50" s="170" t="s">
        <v>67</v>
      </c>
      <c r="B50" s="170" t="e">
        <f>NA()</f>
        <v>#N/A</v>
      </c>
      <c r="C50" s="170">
        <f>IF(ISNUMBER('実質公債費比率（分子）の構造'!K$53),'実質公債費比率（分子）の構造'!K$53,NA())</f>
        <v>729</v>
      </c>
      <c r="D50" s="170" t="e">
        <f>NA()</f>
        <v>#N/A</v>
      </c>
      <c r="E50" s="170" t="e">
        <f>NA()</f>
        <v>#N/A</v>
      </c>
      <c r="F50" s="170">
        <f>IF(ISNUMBER('実質公債費比率（分子）の構造'!L$53),'実質公債費比率（分子）の構造'!L$53,NA())</f>
        <v>628</v>
      </c>
      <c r="G50" s="170" t="e">
        <f>NA()</f>
        <v>#N/A</v>
      </c>
      <c r="H50" s="170" t="e">
        <f>NA()</f>
        <v>#N/A</v>
      </c>
      <c r="I50" s="170">
        <f>IF(ISNUMBER('実質公債費比率（分子）の構造'!M$53),'実質公債費比率（分子）の構造'!M$53,NA())</f>
        <v>726</v>
      </c>
      <c r="J50" s="170" t="e">
        <f>NA()</f>
        <v>#N/A</v>
      </c>
      <c r="K50" s="170" t="e">
        <f>NA()</f>
        <v>#N/A</v>
      </c>
      <c r="L50" s="170">
        <f>IF(ISNUMBER('実質公債費比率（分子）の構造'!N$53),'実質公債費比率（分子）の構造'!N$53,NA())</f>
        <v>779</v>
      </c>
      <c r="M50" s="170" t="e">
        <f>NA()</f>
        <v>#N/A</v>
      </c>
      <c r="N50" s="170" t="e">
        <f>NA()</f>
        <v>#N/A</v>
      </c>
      <c r="O50" s="170">
        <f>IF(ISNUMBER('実質公債費比率（分子）の構造'!O$53),'実質公債費比率（分子）の構造'!O$53,NA())</f>
        <v>807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39697</v>
      </c>
      <c r="E56" s="169"/>
      <c r="F56" s="169"/>
      <c r="G56" s="169">
        <f>'将来負担比率（分子）の構造'!J$52</f>
        <v>39817</v>
      </c>
      <c r="H56" s="169"/>
      <c r="I56" s="169"/>
      <c r="J56" s="169">
        <f>'将来負担比率（分子）の構造'!K$52</f>
        <v>39710</v>
      </c>
      <c r="K56" s="169"/>
      <c r="L56" s="169"/>
      <c r="M56" s="169">
        <f>'将来負担比率（分子）の構造'!L$52</f>
        <v>38948</v>
      </c>
      <c r="N56" s="169"/>
      <c r="O56" s="169"/>
      <c r="P56" s="169">
        <f>'将来負担比率（分子）の構造'!M$52</f>
        <v>39242</v>
      </c>
    </row>
    <row r="57" spans="1:16" x14ac:dyDescent="0.15">
      <c r="A57" s="169" t="s">
        <v>42</v>
      </c>
      <c r="B57" s="169"/>
      <c r="C57" s="169"/>
      <c r="D57" s="169">
        <f>'将来負担比率（分子）の構造'!I$51</f>
        <v>12262</v>
      </c>
      <c r="E57" s="169"/>
      <c r="F57" s="169"/>
      <c r="G57" s="169">
        <f>'将来負担比率（分子）の構造'!J$51</f>
        <v>12740</v>
      </c>
      <c r="H57" s="169"/>
      <c r="I57" s="169"/>
      <c r="J57" s="169">
        <f>'将来負担比率（分子）の構造'!K$51</f>
        <v>13238</v>
      </c>
      <c r="K57" s="169"/>
      <c r="L57" s="169"/>
      <c r="M57" s="169">
        <f>'将来負担比率（分子）の構造'!L$51</f>
        <v>13737</v>
      </c>
      <c r="N57" s="169"/>
      <c r="O57" s="169"/>
      <c r="P57" s="169">
        <f>'将来負担比率（分子）の構造'!M$51</f>
        <v>13672</v>
      </c>
    </row>
    <row r="58" spans="1:16" x14ac:dyDescent="0.15">
      <c r="A58" s="169" t="s">
        <v>41</v>
      </c>
      <c r="B58" s="169"/>
      <c r="C58" s="169"/>
      <c r="D58" s="169">
        <f>'将来負担比率（分子）の構造'!I$50</f>
        <v>11761</v>
      </c>
      <c r="E58" s="169"/>
      <c r="F58" s="169"/>
      <c r="G58" s="169">
        <f>'将来負担比率（分子）の構造'!J$50</f>
        <v>12334</v>
      </c>
      <c r="H58" s="169"/>
      <c r="I58" s="169"/>
      <c r="J58" s="169">
        <f>'将来負担比率（分子）の構造'!K$50</f>
        <v>15380</v>
      </c>
      <c r="K58" s="169"/>
      <c r="L58" s="169"/>
      <c r="M58" s="169">
        <f>'将来負担比率（分子）の構造'!L$50</f>
        <v>16872</v>
      </c>
      <c r="N58" s="169"/>
      <c r="O58" s="169"/>
      <c r="P58" s="169">
        <f>'将来負担比率（分子）の構造'!M$50</f>
        <v>17725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5768</v>
      </c>
      <c r="C62" s="169"/>
      <c r="D62" s="169"/>
      <c r="E62" s="169">
        <f>'将来負担比率（分子）の構造'!J$45</f>
        <v>5543</v>
      </c>
      <c r="F62" s="169"/>
      <c r="G62" s="169"/>
      <c r="H62" s="169">
        <f>'将来負担比率（分子）の構造'!K$45</f>
        <v>5689</v>
      </c>
      <c r="I62" s="169"/>
      <c r="J62" s="169"/>
      <c r="K62" s="169">
        <f>'将来負担比率（分子）の構造'!L$45</f>
        <v>5422</v>
      </c>
      <c r="L62" s="169"/>
      <c r="M62" s="169"/>
      <c r="N62" s="169">
        <f>'将来負担比率（分子）の構造'!M$45</f>
        <v>5671</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13284</v>
      </c>
      <c r="C64" s="169"/>
      <c r="D64" s="169"/>
      <c r="E64" s="169">
        <f>'将来負担比率（分子）の構造'!J$43</f>
        <v>13339</v>
      </c>
      <c r="F64" s="169"/>
      <c r="G64" s="169"/>
      <c r="H64" s="169">
        <f>'将来負担比率（分子）の構造'!K$43</f>
        <v>13188</v>
      </c>
      <c r="I64" s="169"/>
      <c r="J64" s="169"/>
      <c r="K64" s="169">
        <f>'将来負担比率（分子）の構造'!L$43</f>
        <v>12904</v>
      </c>
      <c r="L64" s="169"/>
      <c r="M64" s="169"/>
      <c r="N64" s="169">
        <f>'将来負担比率（分子）の構造'!M$43</f>
        <v>12546</v>
      </c>
      <c r="O64" s="169"/>
      <c r="P64" s="169"/>
    </row>
    <row r="65" spans="1:16" x14ac:dyDescent="0.15">
      <c r="A65" s="169" t="s">
        <v>32</v>
      </c>
      <c r="B65" s="169">
        <f>'将来負担比率（分子）の構造'!I$42</f>
        <v>909</v>
      </c>
      <c r="C65" s="169"/>
      <c r="D65" s="169"/>
      <c r="E65" s="169">
        <f>'将来負担比率（分子）の構造'!J$42</f>
        <v>881</v>
      </c>
      <c r="F65" s="169"/>
      <c r="G65" s="169"/>
      <c r="H65" s="169">
        <f>'将来負担比率（分子）の構造'!K$42</f>
        <v>1060</v>
      </c>
      <c r="I65" s="169"/>
      <c r="J65" s="169"/>
      <c r="K65" s="169">
        <f>'将来負担比率（分子）の構造'!L$42</f>
        <v>1268</v>
      </c>
      <c r="L65" s="169"/>
      <c r="M65" s="169"/>
      <c r="N65" s="169">
        <f>'将来負担比率（分子）の構造'!M$42</f>
        <v>1198</v>
      </c>
      <c r="O65" s="169"/>
      <c r="P65" s="169"/>
    </row>
    <row r="66" spans="1:16" x14ac:dyDescent="0.15">
      <c r="A66" s="169" t="s">
        <v>31</v>
      </c>
      <c r="B66" s="169">
        <f>'将来負担比率（分子）の構造'!I$41</f>
        <v>42327</v>
      </c>
      <c r="C66" s="169"/>
      <c r="D66" s="169"/>
      <c r="E66" s="169">
        <f>'将来負担比率（分子）の構造'!J$41</f>
        <v>42377</v>
      </c>
      <c r="F66" s="169"/>
      <c r="G66" s="169"/>
      <c r="H66" s="169">
        <f>'将来負担比率（分子）の構造'!K$41</f>
        <v>42559</v>
      </c>
      <c r="I66" s="169"/>
      <c r="J66" s="169"/>
      <c r="K66" s="169">
        <f>'将来負担比率（分子）の構造'!L$41</f>
        <v>42171</v>
      </c>
      <c r="L66" s="169"/>
      <c r="M66" s="169"/>
      <c r="N66" s="169">
        <f>'将来負担比率（分子）の構造'!M$41</f>
        <v>44820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3173</v>
      </c>
      <c r="C72" s="173">
        <f>基金残高に係る経年分析!G55</f>
        <v>3459</v>
      </c>
      <c r="D72" s="173">
        <f>基金残高に係る経年分析!H55</f>
        <v>3439</v>
      </c>
    </row>
    <row r="73" spans="1:16" x14ac:dyDescent="0.15">
      <c r="A73" s="172" t="s">
        <v>74</v>
      </c>
      <c r="B73" s="173">
        <f>基金残高に係る経年分析!F56</f>
        <v>2750</v>
      </c>
      <c r="C73" s="173">
        <f>基金残高に係る経年分析!G56</f>
        <v>2950</v>
      </c>
      <c r="D73" s="173">
        <f>基金残高に係る経年分析!H56</f>
        <v>3250</v>
      </c>
    </row>
    <row r="74" spans="1:16" x14ac:dyDescent="0.15">
      <c r="A74" s="172" t="s">
        <v>75</v>
      </c>
      <c r="B74" s="173">
        <f>基金残高に係る経年分析!F57</f>
        <v>4556</v>
      </c>
      <c r="C74" s="173">
        <f>基金残高に係る経年分析!G57</f>
        <v>5008</v>
      </c>
      <c r="D74" s="173">
        <f>基金残高に係る経年分析!H57</f>
        <v>5588</v>
      </c>
    </row>
  </sheetData>
  <sheetProtection algorithmName="SHA-512" hashValue="HK0STS0JTP5DCgd0+lSPPxJt+FtyzJK08/qpHTD1ZHRB4FciMFNYLU6rcZQbteFBhS24rLk8JGEPAldVBDbZ/w==" saltValue="sf9zOWWYS3ag4tJEeCKy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2025-03-12T04:31:52Z</cp:lastPrinted>
  <dcterms:created xsi:type="dcterms:W3CDTF">2025-02-19T04:19:57Z</dcterms:created>
  <dcterms:modified xsi:type="dcterms:W3CDTF">2025-03-14T05:37:17Z</dcterms:modified>
  <cp:category/>
</cp:coreProperties>
</file>