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161100_政策推進課\★政策推進課\04_統計\16_統計書\【R06統計書】\Excel完成版\"/>
    </mc:Choice>
  </mc:AlternateContent>
  <bookViews>
    <workbookView xWindow="-408" yWindow="4416" windowWidth="18972" windowHeight="3252" tabRatio="953" firstSheet="14" activeTab="20"/>
  </bookViews>
  <sheets>
    <sheet name="11-1一般の職業紹介状況" sheetId="1" r:id="rId1"/>
    <sheet name="11-2障害者の職業紹介状況" sheetId="2" r:id="rId2"/>
    <sheet name="11-3中高年齢者の職業紹介状況" sheetId="3" r:id="rId3"/>
    <sheet name="11-4新規学卒者の職業紹介状況" sheetId="24" r:id="rId4"/>
    <sheet name="11-5労働者災害補償保険給付状況（山口市、防府市、美祢市のう" sheetId="5" r:id="rId5"/>
    <sheet name="11-6労働災害発生状況（山口市、防府市、美祢市のうち秋芳町・" sheetId="6" r:id="rId6"/>
    <sheet name="11-7保育所（園）の状況" sheetId="7" r:id="rId7"/>
    <sheet name="11-8社会福祉施設の状況" sheetId="8" r:id="rId8"/>
    <sheet name="11-9身体障害者手帳保有者数" sheetId="9" r:id="rId9"/>
    <sheet name="11-10知的障害者療育手帳保有者数" sheetId="10" r:id="rId10"/>
    <sheet name="11-11老人ホーム入所者の状況" sheetId="12" r:id="rId11"/>
    <sheet name="11-12老人クラブ会員数" sheetId="11" r:id="rId12"/>
    <sheet name="11-13介護保険の状況" sheetId="23" r:id="rId13"/>
    <sheet name="11-14国民健康保険及び後期高齢者医療の給付状況" sheetId="13" r:id="rId14"/>
    <sheet name="11-15国民年金支給状況" sheetId="15" r:id="rId15"/>
    <sheet name="11-16福祉年金支給状況" sheetId="17" r:id="rId16"/>
    <sheet name="11-17雇用保険給付等状況" sheetId="14" r:id="rId17"/>
    <sheet name="11-18生活保護状況" sheetId="16" r:id="rId18"/>
    <sheet name="11-19民生委員・児童委員の活動状況" sheetId="19" r:id="rId19"/>
    <sheet name="11-20交通災害共済の状況" sheetId="18" r:id="rId20"/>
    <sheet name="11-21共同募金" sheetId="22" r:id="rId21"/>
  </sheets>
  <definedNames>
    <definedName name="_xlnm.Print_Area" localSheetId="11">'11-12老人クラブ会員数'!$A$1:$M$26</definedName>
    <definedName name="_xlnm.Print_Area" localSheetId="12">'11-13介護保険の状況'!$A$1:$G$29</definedName>
    <definedName name="_xlnm.Print_Area" localSheetId="16">'11-17雇用保険給付等状況'!$A$1:$K$15</definedName>
    <definedName name="_xlnm.Print_Area" localSheetId="17">'11-18生活保護状況'!$A$1:$AA$15</definedName>
    <definedName name="_xlnm.Print_Area" localSheetId="18">'11-19民生委員・児童委員の活動状況'!$A$1:$K$21</definedName>
    <definedName name="_xlnm.Print_Area" localSheetId="19">'11-20交通災害共済の状況'!$A$1:$M$16</definedName>
    <definedName name="_xlnm.Print_Area" localSheetId="20">'11-21共同募金'!$A$1:$O$16</definedName>
    <definedName name="_xlnm.Print_Area" localSheetId="3">'11-4新規学卒者の職業紹介状況'!$A$1:$R$19</definedName>
    <definedName name="_xlnm.Print_Area" localSheetId="4">'11-5労働者災害補償保険給付状況（山口市、防府市、美祢市のう'!$A$1:$U$11</definedName>
    <definedName name="_xlnm.Print_Area" localSheetId="5">'11-6労働災害発生状況（山口市、防府市、美祢市のうち秋芳町・'!$A$1:$X$9</definedName>
    <definedName name="_xlnm.Print_Area" localSheetId="6">'11-7保育所（園）の状況'!$A$1:$M$14</definedName>
    <definedName name="_xlnm.Print_Area" localSheetId="7">'11-8社会福祉施設の状況'!$A$1:$N$15</definedName>
  </definedNames>
  <calcPr calcId="162913"/>
</workbook>
</file>

<file path=xl/calcChain.xml><?xml version="1.0" encoding="utf-8"?>
<calcChain xmlns="http://schemas.openxmlformats.org/spreadsheetml/2006/main">
  <c r="H11" i="16" l="1"/>
  <c r="M7" i="11" l="1"/>
  <c r="L7" i="11"/>
  <c r="Q16" i="24" l="1"/>
  <c r="G12" i="7" l="1"/>
  <c r="G10" i="7"/>
  <c r="F10" i="7"/>
  <c r="E10" i="7"/>
  <c r="G25" i="23" l="1"/>
  <c r="J7" i="19" l="1"/>
  <c r="F11" i="15" l="1"/>
  <c r="K7" i="11"/>
  <c r="J7" i="11"/>
  <c r="Q15" i="24"/>
  <c r="M12" i="1"/>
  <c r="L12" i="1"/>
  <c r="K12" i="1"/>
  <c r="F10" i="15" l="1"/>
  <c r="F9" i="15"/>
  <c r="F8" i="15"/>
  <c r="F7" i="15"/>
  <c r="Z22" i="13"/>
  <c r="Y22" i="13"/>
  <c r="E26" i="23"/>
  <c r="I7" i="11"/>
  <c r="H7" i="11"/>
  <c r="G7" i="11"/>
  <c r="F7" i="11"/>
  <c r="E7" i="11"/>
  <c r="D7" i="11"/>
  <c r="Q14" i="24"/>
  <c r="Q13" i="24"/>
  <c r="O13" i="24"/>
  <c r="L13" i="24"/>
  <c r="H13" i="24"/>
  <c r="Q10" i="24"/>
  <c r="O9" i="24"/>
  <c r="L9" i="24"/>
  <c r="H9" i="24"/>
  <c r="M11" i="1" l="1"/>
  <c r="L11" i="1"/>
  <c r="K11" i="1"/>
  <c r="M10" i="1"/>
  <c r="L10" i="1"/>
  <c r="K10" i="1"/>
  <c r="M9" i="1"/>
  <c r="L9" i="1"/>
  <c r="K9" i="1"/>
  <c r="M8" i="1"/>
  <c r="L8" i="1"/>
  <c r="K8" i="1"/>
  <c r="Q11" i="24" l="1"/>
</calcChain>
</file>

<file path=xl/comments1.xml><?xml version="1.0" encoding="utf-8"?>
<comments xmlns="http://schemas.openxmlformats.org/spreadsheetml/2006/main">
  <authors>
    <author>伊藤　牧子</author>
    <author>道給　ユミ</author>
  </authors>
  <commentList>
    <comment ref="M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保育所＋認定こども園幼保連携型（R7.3修正）</t>
        </r>
      </text>
    </comment>
    <comment ref="M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保育所＋認定こども園幼保連携型（R7.3修正）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10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保育所＋認定こども園幼保連携型（R7.3修正）
他市居住者（受託）含む、他市施設（委託）は除く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<sst xmlns="http://schemas.openxmlformats.org/spreadsheetml/2006/main" count="590" uniqueCount="361">
  <si>
    <t>区分</t>
    <rPh sb="0" eb="2">
      <t>クブン</t>
    </rPh>
    <phoneticPr fontId="2"/>
  </si>
  <si>
    <t>民生委員定数</t>
    <rPh sb="0" eb="2">
      <t>ミンセイ</t>
    </rPh>
    <rPh sb="2" eb="4">
      <t>イイン</t>
    </rPh>
    <rPh sb="4" eb="6">
      <t>テイスウ</t>
    </rPh>
    <phoneticPr fontId="2"/>
  </si>
  <si>
    <t>相談指導総件数</t>
    <rPh sb="0" eb="2">
      <t>ソウダン</t>
    </rPh>
    <rPh sb="2" eb="4">
      <t>シドウ</t>
    </rPh>
    <rPh sb="4" eb="7">
      <t>ソウケンスウ</t>
    </rPh>
    <phoneticPr fontId="2"/>
  </si>
  <si>
    <t>の問題</t>
  </si>
  <si>
    <t>生活費</t>
    <rPh sb="0" eb="3">
      <t>セイカツヒ</t>
    </rPh>
    <phoneticPr fontId="2"/>
  </si>
  <si>
    <t>その他</t>
    <rPh sb="0" eb="3">
      <t>ソノタ</t>
    </rPh>
    <phoneticPr fontId="2"/>
  </si>
  <si>
    <t>ｸﾗﾌﾞ数</t>
  </si>
  <si>
    <t>会員数</t>
  </si>
  <si>
    <t>年度末</t>
  </si>
  <si>
    <t>児童厚生施設</t>
  </si>
  <si>
    <t>老人福祉施設</t>
  </si>
  <si>
    <t>施設数</t>
  </si>
  <si>
    <t>職員数</t>
  </si>
  <si>
    <t>児童数</t>
  </si>
  <si>
    <t>総数</t>
  </si>
  <si>
    <t>児童館</t>
  </si>
  <si>
    <t>児童遊園</t>
  </si>
  <si>
    <t>定員</t>
  </si>
  <si>
    <t>実人員</t>
  </si>
  <si>
    <t>年度</t>
  </si>
  <si>
    <t>公営</t>
  </si>
  <si>
    <t>私営</t>
  </si>
  <si>
    <t>×1000</t>
    <phoneticPr fontId="2"/>
  </si>
  <si>
    <t>年次</t>
  </si>
  <si>
    <t>視覚障害</t>
  </si>
  <si>
    <t>聴覚障害</t>
  </si>
  <si>
    <t>言語障害</t>
  </si>
  <si>
    <t>肢体不自由</t>
  </si>
  <si>
    <t>内部障害</t>
  </si>
  <si>
    <t>級</t>
  </si>
  <si>
    <t>（各年 1月 1日）</t>
  </si>
  <si>
    <t>Ａ（重度）</t>
  </si>
  <si>
    <t>Ｂ１（中度）</t>
  </si>
  <si>
    <t>Ｂ２（軽度）</t>
  </si>
  <si>
    <t>計</t>
  </si>
  <si>
    <t>者</t>
  </si>
  <si>
    <t>児</t>
  </si>
  <si>
    <t>地域</t>
  </si>
  <si>
    <t>牟礼</t>
  </si>
  <si>
    <t>松崎</t>
  </si>
  <si>
    <t>佐波</t>
  </si>
  <si>
    <t>勝間</t>
  </si>
  <si>
    <t>華浦</t>
  </si>
  <si>
    <t>新田</t>
  </si>
  <si>
    <t>野島</t>
  </si>
  <si>
    <t>向島</t>
  </si>
  <si>
    <t>中関</t>
  </si>
  <si>
    <t>華城</t>
  </si>
  <si>
    <t>西浦</t>
  </si>
  <si>
    <t>右田</t>
  </si>
  <si>
    <t>富海</t>
  </si>
  <si>
    <t>小野</t>
  </si>
  <si>
    <t>大道</t>
  </si>
  <si>
    <t>本市の措置人員</t>
  </si>
  <si>
    <t>（単位：千円）</t>
  </si>
  <si>
    <t>金額</t>
  </si>
  <si>
    <t>被保険者数</t>
  </si>
  <si>
    <t>受給</t>
  </si>
  <si>
    <t>権有数・年金額</t>
  </si>
  <si>
    <t>(内)障害年金</t>
  </si>
  <si>
    <t>(内)母子年金</t>
  </si>
  <si>
    <t>(内)寡婦年金</t>
  </si>
  <si>
    <t>(内)障害基礎年金</t>
  </si>
  <si>
    <t>(内)遺族基礎年金</t>
  </si>
  <si>
    <t>強制</t>
  </si>
  <si>
    <t>強制１</t>
  </si>
  <si>
    <t>強制３</t>
  </si>
  <si>
    <t>任意</t>
  </si>
  <si>
    <t>人数</t>
  </si>
  <si>
    <t>老齢福祉年金</t>
  </si>
  <si>
    <t>障害基礎年金</t>
  </si>
  <si>
    <t>受　給</t>
  </si>
  <si>
    <t>権者数</t>
  </si>
  <si>
    <t>　資料：市保険年金課</t>
  </si>
  <si>
    <t>（単位：千円・％）</t>
  </si>
  <si>
    <t>区分</t>
  </si>
  <si>
    <t>人口</t>
  </si>
  <si>
    <t>加入者数</t>
  </si>
  <si>
    <t>加入率</t>
  </si>
  <si>
    <t>共済掛金総額</t>
  </si>
  <si>
    <t>給付件数</t>
  </si>
  <si>
    <t>(内)死　　亡</t>
  </si>
  <si>
    <t>(内)療　　養</t>
  </si>
  <si>
    <t>給付金総額</t>
  </si>
  <si>
    <t>給付率</t>
  </si>
  <si>
    <t>　　注）人口、加入者は各年度末。</t>
  </si>
  <si>
    <t>加入率＝</t>
  </si>
  <si>
    <t>×100</t>
  </si>
  <si>
    <t>給付率＝</t>
  </si>
  <si>
    <t>・</t>
  </si>
  <si>
    <t>被保険</t>
  </si>
  <si>
    <t>一般診療</t>
  </si>
  <si>
    <t>歯科診療</t>
  </si>
  <si>
    <t>者　数</t>
  </si>
  <si>
    <t>入院</t>
  </si>
  <si>
    <t>入院外</t>
  </si>
  <si>
    <t>件数</t>
  </si>
  <si>
    <t>国民健康保険</t>
  </si>
  <si>
    <t>中　　　　学　　　　校</t>
    <rPh sb="0" eb="11">
      <t>チュウガッコウ</t>
    </rPh>
    <phoneticPr fontId="2"/>
  </si>
  <si>
    <t>高　 　等 　　学 　　校</t>
    <rPh sb="0" eb="13">
      <t>コウトウガッコウ</t>
    </rPh>
    <phoneticPr fontId="2"/>
  </si>
  <si>
    <t>年</t>
    <rPh sb="0" eb="1">
      <t>ネン</t>
    </rPh>
    <phoneticPr fontId="2"/>
  </si>
  <si>
    <t>労働者災害補償保険給付状況</t>
    <rPh sb="0" eb="3">
      <t>ロウドウシャ</t>
    </rPh>
    <rPh sb="3" eb="5">
      <t>サイガイ</t>
    </rPh>
    <rPh sb="5" eb="7">
      <t>ホショウ</t>
    </rPh>
    <rPh sb="7" eb="9">
      <t>ホケン</t>
    </rPh>
    <rPh sb="9" eb="11">
      <t>キュウフ</t>
    </rPh>
    <rPh sb="11" eb="13">
      <t>ジョウキョウ</t>
    </rPh>
    <phoneticPr fontId="2"/>
  </si>
  <si>
    <t>労働災害発生状況</t>
    <rPh sb="0" eb="2">
      <t>ロウドウ</t>
    </rPh>
    <rPh sb="2" eb="4">
      <t>サイガイ</t>
    </rPh>
    <rPh sb="4" eb="6">
      <t>ハッセイ</t>
    </rPh>
    <rPh sb="6" eb="8">
      <t>ジョウキョウ</t>
    </rPh>
    <phoneticPr fontId="2"/>
  </si>
  <si>
    <t>雇用保険給付等状況</t>
    <rPh sb="0" eb="4">
      <t>コヨウホケン</t>
    </rPh>
    <rPh sb="4" eb="6">
      <t>キュウフ</t>
    </rPh>
    <rPh sb="6" eb="7">
      <t>トウ</t>
    </rPh>
    <rPh sb="7" eb="9">
      <t>ジョウキョウ</t>
    </rPh>
    <phoneticPr fontId="2"/>
  </si>
  <si>
    <t>民生委員・児童委員の活動状況</t>
    <rPh sb="0" eb="4">
      <t>ミンセイイイン</t>
    </rPh>
    <rPh sb="5" eb="9">
      <t>ジドウイイン</t>
    </rPh>
    <rPh sb="10" eb="12">
      <t>カツドウ</t>
    </rPh>
    <rPh sb="12" eb="14">
      <t>ジョウキョウ</t>
    </rPh>
    <phoneticPr fontId="2"/>
  </si>
  <si>
    <t>共同募金</t>
    <rPh sb="0" eb="4">
      <t>キョウドウボキン</t>
    </rPh>
    <phoneticPr fontId="2"/>
  </si>
  <si>
    <t>数</t>
    <rPh sb="0" eb="1">
      <t>カズ</t>
    </rPh>
    <phoneticPr fontId="2"/>
  </si>
  <si>
    <t>適 　　用</t>
    <rPh sb="0" eb="1">
      <t>テキ</t>
    </rPh>
    <rPh sb="4" eb="5">
      <t>ヨウ</t>
    </rPh>
    <phoneticPr fontId="2"/>
  </si>
  <si>
    <t>初　　 回</t>
    <rPh sb="0" eb="1">
      <t>ショ</t>
    </rPh>
    <rPh sb="4" eb="5">
      <t>カイ</t>
    </rPh>
    <phoneticPr fontId="2"/>
  </si>
  <si>
    <t>支　 　給</t>
    <rPh sb="0" eb="1">
      <t>ササ</t>
    </rPh>
    <rPh sb="4" eb="5">
      <t>キュウ</t>
    </rPh>
    <phoneticPr fontId="2"/>
  </si>
  <si>
    <t>求 人 数</t>
    <rPh sb="0" eb="1">
      <t>モトム</t>
    </rPh>
    <rPh sb="2" eb="3">
      <t>ヒト</t>
    </rPh>
    <rPh sb="4" eb="5">
      <t>カズ</t>
    </rPh>
    <phoneticPr fontId="2"/>
  </si>
  <si>
    <t>新 　　規</t>
    <rPh sb="0" eb="1">
      <t>シン</t>
    </rPh>
    <rPh sb="4" eb="5">
      <t>キ</t>
    </rPh>
    <phoneticPr fontId="2"/>
  </si>
  <si>
    <t>在宅福祉</t>
    <rPh sb="0" eb="2">
      <t>ザイタク</t>
    </rPh>
    <rPh sb="2" eb="4">
      <t>フクシ</t>
    </rPh>
    <phoneticPr fontId="2"/>
  </si>
  <si>
    <t>介護保険</t>
    <rPh sb="0" eb="2">
      <t>カイゴ</t>
    </rPh>
    <rPh sb="2" eb="4">
      <t>ホケン</t>
    </rPh>
    <phoneticPr fontId="2"/>
  </si>
  <si>
    <t>仕事</t>
    <rPh sb="0" eb="2">
      <t>シゴト</t>
    </rPh>
    <phoneticPr fontId="2"/>
  </si>
  <si>
    <t>家族関係</t>
    <rPh sb="0" eb="2">
      <t>カゾク</t>
    </rPh>
    <rPh sb="2" eb="4">
      <t>カンケイ</t>
    </rPh>
    <phoneticPr fontId="2"/>
  </si>
  <si>
    <t>　資料：山口県厚政課・山口県統計年鑑</t>
    <rPh sb="1" eb="3">
      <t>シリョウ</t>
    </rPh>
    <rPh sb="4" eb="7">
      <t>ヤマグチケン</t>
    </rPh>
    <rPh sb="7" eb="8">
      <t>アツ</t>
    </rPh>
    <rPh sb="8" eb="9">
      <t>セイ</t>
    </rPh>
    <rPh sb="9" eb="10">
      <t>カ</t>
    </rPh>
    <rPh sb="11" eb="14">
      <t>ヤマグチケン</t>
    </rPh>
    <rPh sb="14" eb="18">
      <t>トウケイネンカン</t>
    </rPh>
    <phoneticPr fontId="2"/>
  </si>
  <si>
    <t>健康･保健医療</t>
    <rPh sb="0" eb="2">
      <t>ケンコウ</t>
    </rPh>
    <rPh sb="3" eb="5">
      <t>ホケン</t>
    </rPh>
    <rPh sb="5" eb="7">
      <t>ホケンイリョウ</t>
    </rPh>
    <phoneticPr fontId="2"/>
  </si>
  <si>
    <t>年金･保険</t>
    <rPh sb="0" eb="2">
      <t>ネンキン</t>
    </rPh>
    <rPh sb="3" eb="5">
      <t>ホケン</t>
    </rPh>
    <phoneticPr fontId="2"/>
  </si>
  <si>
    <t>住居･生活環境</t>
    <rPh sb="0" eb="2">
      <t>ジュウキョ</t>
    </rPh>
    <rPh sb="3" eb="7">
      <t>セイカツカンキョウ</t>
    </rPh>
    <phoneticPr fontId="2"/>
  </si>
  <si>
    <t>　  注）適用事業所数・被保険者数は各年度末の数値。受給者実人員は月平均。</t>
    <rPh sb="3" eb="4">
      <t>チュウ</t>
    </rPh>
    <rPh sb="5" eb="7">
      <t>テキヨウ</t>
    </rPh>
    <rPh sb="7" eb="10">
      <t>ジギョウショ</t>
    </rPh>
    <rPh sb="10" eb="11">
      <t>スウ</t>
    </rPh>
    <rPh sb="12" eb="16">
      <t>ヒホケンシャ</t>
    </rPh>
    <rPh sb="16" eb="17">
      <t>スウ</t>
    </rPh>
    <rPh sb="18" eb="19">
      <t>カク</t>
    </rPh>
    <rPh sb="19" eb="22">
      <t>ネンドマツ</t>
    </rPh>
    <rPh sb="23" eb="25">
      <t>スウチ</t>
    </rPh>
    <rPh sb="26" eb="29">
      <t>ジュキュウシャ</t>
    </rPh>
    <phoneticPr fontId="2"/>
  </si>
  <si>
    <t>　資料：防府公共職業安定所</t>
    <rPh sb="1" eb="3">
      <t>シリョウ</t>
    </rPh>
    <rPh sb="4" eb="6">
      <t>ホウフ</t>
    </rPh>
    <rPh sb="6" eb="8">
      <t>コウキョウ</t>
    </rPh>
    <rPh sb="8" eb="10">
      <t>ショクギョウ</t>
    </rPh>
    <rPh sb="10" eb="13">
      <t>アンテイショ</t>
    </rPh>
    <phoneticPr fontId="2"/>
  </si>
  <si>
    <t>　資料：防府公共職業安定所（管轄区域：防府市、山口市徳地）</t>
    <rPh sb="1" eb="3">
      <t>シリョウ</t>
    </rPh>
    <rPh sb="4" eb="6">
      <t>ホウフ</t>
    </rPh>
    <rPh sb="6" eb="8">
      <t>コウキョウ</t>
    </rPh>
    <rPh sb="8" eb="10">
      <t>ショクギョウ</t>
    </rPh>
    <rPh sb="10" eb="13">
      <t>アンテイショ</t>
    </rPh>
    <rPh sb="14" eb="16">
      <t>カンカツ</t>
    </rPh>
    <rPh sb="16" eb="18">
      <t>クイキ</t>
    </rPh>
    <rPh sb="19" eb="22">
      <t>ホウフシ</t>
    </rPh>
    <rPh sb="23" eb="26">
      <t>ヤマグチシ</t>
    </rPh>
    <rPh sb="26" eb="28">
      <t>トクヂ</t>
    </rPh>
    <phoneticPr fontId="2"/>
  </si>
  <si>
    <t>募金</t>
    <rPh sb="0" eb="2">
      <t>ボキン</t>
    </rPh>
    <phoneticPr fontId="2"/>
  </si>
  <si>
    <t>（単位：千円）</t>
    <rPh sb="1" eb="3">
      <t>タンイ</t>
    </rPh>
    <rPh sb="4" eb="6">
      <t>センエン</t>
    </rPh>
    <phoneticPr fontId="2"/>
  </si>
  <si>
    <t>年度</t>
    <rPh sb="0" eb="2">
      <t>ネンド</t>
    </rPh>
    <phoneticPr fontId="2"/>
  </si>
  <si>
    <t>合計</t>
    <rPh sb="0" eb="2">
      <t>ゴウケイ</t>
    </rPh>
    <phoneticPr fontId="2"/>
  </si>
  <si>
    <t>療養(補償)給付</t>
    <rPh sb="0" eb="2">
      <t>リョウヨウ</t>
    </rPh>
    <rPh sb="3" eb="5">
      <t>ホショウ</t>
    </rPh>
    <rPh sb="6" eb="8">
      <t>キュウフ</t>
    </rPh>
    <phoneticPr fontId="2"/>
  </si>
  <si>
    <t>休業(補償)給付</t>
    <rPh sb="0" eb="2">
      <t>キュウギョウ</t>
    </rPh>
    <rPh sb="6" eb="8">
      <t>キュウフ</t>
    </rPh>
    <phoneticPr fontId="2"/>
  </si>
  <si>
    <t>障害(補償)一時金</t>
    <rPh sb="0" eb="2">
      <t>ショウガイ</t>
    </rPh>
    <rPh sb="6" eb="9">
      <t>イチジキン</t>
    </rPh>
    <phoneticPr fontId="2"/>
  </si>
  <si>
    <t>遺族(補償)一時金</t>
    <rPh sb="0" eb="2">
      <t>イゾク</t>
    </rPh>
    <rPh sb="6" eb="9">
      <t>イチジキン</t>
    </rPh>
    <phoneticPr fontId="2"/>
  </si>
  <si>
    <t>葬祭給付</t>
    <rPh sb="0" eb="2">
      <t>ソウサイ</t>
    </rPh>
    <rPh sb="2" eb="4">
      <t>キュウフ</t>
    </rPh>
    <phoneticPr fontId="2"/>
  </si>
  <si>
    <t>年金(障害･遺族･傷病)</t>
    <rPh sb="0" eb="2">
      <t>ネンキン</t>
    </rPh>
    <rPh sb="3" eb="5">
      <t>ショウガイ</t>
    </rPh>
    <rPh sb="6" eb="8">
      <t>イゾク</t>
    </rPh>
    <rPh sb="9" eb="11">
      <t>ショウビョウ</t>
    </rPh>
    <phoneticPr fontId="2"/>
  </si>
  <si>
    <t>介護（補償）給付</t>
    <rPh sb="0" eb="2">
      <t>カイゴ</t>
    </rPh>
    <rPh sb="3" eb="5">
      <t>ホショウ</t>
    </rPh>
    <rPh sb="6" eb="8">
      <t>キュウフ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</si>
  <si>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</si>
  <si>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</si>
  <si>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（単位：件）</t>
    <rPh sb="1" eb="3">
      <t>タンイ</t>
    </rPh>
    <rPh sb="4" eb="5">
      <t>ケン</t>
    </rPh>
    <phoneticPr fontId="2"/>
  </si>
  <si>
    <t>年末</t>
    <rPh sb="0" eb="1">
      <t>ネンド</t>
    </rPh>
    <rPh sb="1" eb="2">
      <t>マツ</t>
    </rPh>
    <phoneticPr fontId="2"/>
  </si>
  <si>
    <t>製造業</t>
    <rPh sb="0" eb="3">
      <t>セイゾウギョウ</t>
    </rPh>
    <phoneticPr fontId="2"/>
  </si>
  <si>
    <t>鉱業</t>
    <rPh sb="0" eb="1">
      <t>コウ</t>
    </rPh>
    <rPh sb="1" eb="2">
      <t>ギョウ</t>
    </rPh>
    <phoneticPr fontId="2"/>
  </si>
  <si>
    <t>建設業</t>
    <rPh sb="0" eb="3">
      <t>ケンセツギョウ</t>
    </rPh>
    <phoneticPr fontId="2"/>
  </si>
  <si>
    <t>運輸交通業</t>
    <rPh sb="0" eb="2">
      <t>ウンユ</t>
    </rPh>
    <rPh sb="2" eb="5">
      <t>コウツウギョウ</t>
    </rPh>
    <phoneticPr fontId="2"/>
  </si>
  <si>
    <t>貨物取扱業</t>
    <rPh sb="0" eb="2">
      <t>カモツ</t>
    </rPh>
    <rPh sb="2" eb="4">
      <t>トリアツカイ</t>
    </rPh>
    <rPh sb="4" eb="5">
      <t>ギョウ</t>
    </rPh>
    <phoneticPr fontId="2"/>
  </si>
  <si>
    <t>農林業</t>
    <rPh sb="0" eb="3">
      <t>ノウリンギョウ</t>
    </rPh>
    <phoneticPr fontId="2"/>
  </si>
  <si>
    <t>水産・畜産業</t>
    <rPh sb="0" eb="2">
      <t>スイサン</t>
    </rPh>
    <rPh sb="3" eb="6">
      <t>チクサンギョウ</t>
    </rPh>
    <phoneticPr fontId="2"/>
  </si>
  <si>
    <t>その他の事業</t>
    <rPh sb="0" eb="3">
      <t>ソノタ</t>
    </rPh>
    <rPh sb="4" eb="6">
      <t>ジギョウ</t>
    </rPh>
    <phoneticPr fontId="2"/>
  </si>
  <si>
    <t>相談指導調査のための訪問(日数)</t>
    <rPh sb="0" eb="2">
      <t>ソウダン</t>
    </rPh>
    <rPh sb="2" eb="4">
      <t>シドウ</t>
    </rPh>
    <rPh sb="4" eb="6">
      <t>チョウサ</t>
    </rPh>
    <rPh sb="10" eb="12">
      <t>ホウモン</t>
    </rPh>
    <rPh sb="13" eb="15">
      <t>ニッスウ</t>
    </rPh>
    <phoneticPr fontId="2"/>
  </si>
  <si>
    <t>　　注）民生委員は、児童福祉法によって児童委員にもあてられている。3月31日現在。</t>
    <rPh sb="34" eb="35">
      <t>ガツ</t>
    </rPh>
    <rPh sb="37" eb="38">
      <t>ニチ</t>
    </rPh>
    <rPh sb="38" eb="40">
      <t>ゲンザイ</t>
    </rPh>
    <phoneticPr fontId="2"/>
  </si>
  <si>
    <t>子育て･母子保健･子どもの
教育･生活</t>
    <rPh sb="0" eb="2">
      <t>コソダ</t>
    </rPh>
    <rPh sb="4" eb="6">
      <t>ボシ</t>
    </rPh>
    <rPh sb="6" eb="8">
      <t>ホケン</t>
    </rPh>
    <rPh sb="9" eb="10">
      <t>コ</t>
    </rPh>
    <rPh sb="14" eb="16">
      <t>キョウイク</t>
    </rPh>
    <rPh sb="17" eb="19">
      <t>セイカツ</t>
    </rPh>
    <phoneticPr fontId="2"/>
  </si>
  <si>
    <t>　資料：防府市社会福祉協議会</t>
    <rPh sb="1" eb="3">
      <t>シリョウ</t>
    </rPh>
    <rPh sb="4" eb="7">
      <t>ホウフシ</t>
    </rPh>
    <rPh sb="7" eb="9">
      <t>シャカイ</t>
    </rPh>
    <rPh sb="9" eb="11">
      <t>フクシ</t>
    </rPh>
    <rPh sb="11" eb="14">
      <t>キョウギカイ</t>
    </rPh>
    <phoneticPr fontId="2"/>
  </si>
  <si>
    <t>出産育児一時金</t>
    <rPh sb="0" eb="2">
      <t>シュッサン</t>
    </rPh>
    <rPh sb="2" eb="4">
      <t>イクジ</t>
    </rPh>
    <rPh sb="4" eb="7">
      <t>イチジキン</t>
    </rPh>
    <phoneticPr fontId="1"/>
  </si>
  <si>
    <t>児童福祉施設</t>
    <phoneticPr fontId="2"/>
  </si>
  <si>
    <t>知的障害者療育手帳保有者数</t>
    <rPh sb="0" eb="2">
      <t>チテキ</t>
    </rPh>
    <rPh sb="2" eb="4">
      <t>ショウガイ</t>
    </rPh>
    <phoneticPr fontId="2"/>
  </si>
  <si>
    <t>養  護  老  人  ホ  ー  ム</t>
    <phoneticPr fontId="2"/>
  </si>
  <si>
    <t>うち、市内施設への措置人員</t>
    <phoneticPr fontId="2"/>
  </si>
  <si>
    <t>保育士数</t>
    <rPh sb="0" eb="3">
      <t>ホイクシ</t>
    </rPh>
    <phoneticPr fontId="2"/>
  </si>
  <si>
    <t>生活保護状況</t>
    <rPh sb="0" eb="4">
      <t>セイカツホゴ</t>
    </rPh>
    <rPh sb="4" eb="6">
      <t>ジョウキョウ</t>
    </rPh>
    <phoneticPr fontId="2"/>
  </si>
  <si>
    <t>総数</t>
    <rPh sb="0" eb="2">
      <t>ソウスウ</t>
    </rPh>
    <phoneticPr fontId="2"/>
  </si>
  <si>
    <t>生活扶助</t>
    <rPh sb="0" eb="2">
      <t>セイカツ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</si>
  <si>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</si>
  <si>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</si>
  <si>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介護扶助</t>
    <rPh sb="0" eb="2">
      <t>カイゴ</t>
    </rPh>
    <rPh sb="2" eb="4">
      <t>フジョ</t>
    </rPh>
    <phoneticPr fontId="2"/>
  </si>
  <si>
    <t>医療扶助</t>
    <rPh sb="0" eb="4">
      <t>イリョウフジョ</t>
    </rPh>
    <phoneticPr fontId="2"/>
  </si>
  <si>
    <t>出産扶助</t>
    <rPh sb="0" eb="2">
      <t>シュッサン</t>
    </rPh>
    <rPh sb="2" eb="4">
      <t>フジョ</t>
    </rPh>
    <phoneticPr fontId="2"/>
  </si>
  <si>
    <t>生業扶助</t>
    <rPh sb="0" eb="2">
      <t>ナリワイ</t>
    </rPh>
    <rPh sb="2" eb="4">
      <t>フジョ</t>
    </rPh>
    <phoneticPr fontId="2"/>
  </si>
  <si>
    <t>葬祭扶助</t>
    <rPh sb="0" eb="2">
      <t>ソウサイ</t>
    </rPh>
    <rPh sb="2" eb="4">
      <t>フジョ</t>
    </rPh>
    <phoneticPr fontId="2"/>
  </si>
  <si>
    <t>施設事務費</t>
    <rPh sb="0" eb="2">
      <t>シセツ</t>
    </rPh>
    <rPh sb="2" eb="5">
      <t>ジムヒ</t>
    </rPh>
    <phoneticPr fontId="2"/>
  </si>
  <si>
    <t>実世帯</t>
    <rPh sb="0" eb="1">
      <t>ジツ</t>
    </rPh>
    <rPh sb="1" eb="3">
      <t>セタイ</t>
    </rPh>
    <phoneticPr fontId="2"/>
  </si>
  <si>
    <t>実人員</t>
    <rPh sb="0" eb="1">
      <t>ジツ</t>
    </rPh>
    <rPh sb="1" eb="3">
      <t>ジンイン</t>
    </rPh>
    <phoneticPr fontId="2"/>
  </si>
  <si>
    <t>保護費☆</t>
    <rPh sb="0" eb="3">
      <t>ホゴヒ</t>
    </rPh>
    <phoneticPr fontId="2"/>
  </si>
  <si>
    <t>保護率★</t>
    <rPh sb="0" eb="2">
      <t>ホゴ</t>
    </rPh>
    <rPh sb="2" eb="3">
      <t>リツ</t>
    </rPh>
    <phoneticPr fontId="2"/>
  </si>
  <si>
    <t>人員</t>
    <rPh sb="0" eb="2">
      <t>ジンイン</t>
    </rPh>
    <phoneticPr fontId="2"/>
  </si>
  <si>
    <t>保護費</t>
    <rPh sb="0" eb="3">
      <t>ホゴヒ</t>
    </rPh>
    <phoneticPr fontId="2"/>
  </si>
  <si>
    <t xml:space="preserve">   </t>
    <phoneticPr fontId="2"/>
  </si>
  <si>
    <t>★保護率＝</t>
    <rPh sb="1" eb="3">
      <t>ホゴ</t>
    </rPh>
    <rPh sb="3" eb="4">
      <t>リツ</t>
    </rPh>
    <phoneticPr fontId="2"/>
  </si>
  <si>
    <t>被保護実人員</t>
    <rPh sb="0" eb="1">
      <t>ヒ</t>
    </rPh>
    <rPh sb="1" eb="3">
      <t>ホゴ</t>
    </rPh>
    <rPh sb="3" eb="4">
      <t>ジツ</t>
    </rPh>
    <rPh sb="4" eb="6">
      <t>ジンイン</t>
    </rPh>
    <phoneticPr fontId="2"/>
  </si>
  <si>
    <t>求職</t>
    <rPh sb="0" eb="2">
      <t>キュウショク</t>
    </rPh>
    <phoneticPr fontId="2"/>
  </si>
  <si>
    <t>求人</t>
    <rPh sb="0" eb="2">
      <t>キュウジン</t>
    </rPh>
    <phoneticPr fontId="2"/>
  </si>
  <si>
    <t>就職</t>
    <rPh sb="0" eb="2">
      <t>シュウショク</t>
    </rPh>
    <phoneticPr fontId="2"/>
  </si>
  <si>
    <t>充足</t>
    <rPh sb="0" eb="2">
      <t>ジュウソク</t>
    </rPh>
    <phoneticPr fontId="2"/>
  </si>
  <si>
    <t>有    効</t>
    <rPh sb="0" eb="6">
      <t>ユウコウ</t>
    </rPh>
    <phoneticPr fontId="2"/>
  </si>
  <si>
    <t>就職率</t>
    <rPh sb="0" eb="2">
      <t>シュウショク</t>
    </rPh>
    <rPh sb="2" eb="3">
      <t>リツ</t>
    </rPh>
    <phoneticPr fontId="2"/>
  </si>
  <si>
    <t>充足率</t>
    <rPh sb="0" eb="2">
      <t>ジュウソク</t>
    </rPh>
    <rPh sb="2" eb="3">
      <t>リツ</t>
    </rPh>
    <phoneticPr fontId="2"/>
  </si>
  <si>
    <t>有　　効</t>
    <rPh sb="0" eb="4">
      <t>ユウコウ</t>
    </rPh>
    <phoneticPr fontId="2"/>
  </si>
  <si>
    <t>新規求職</t>
    <rPh sb="0" eb="2">
      <t>シンキ</t>
    </rPh>
    <rPh sb="2" eb="4">
      <t>キュウショク</t>
    </rPh>
    <phoneticPr fontId="2"/>
  </si>
  <si>
    <t>新　規</t>
    <rPh sb="0" eb="3">
      <t>シンキ</t>
    </rPh>
    <phoneticPr fontId="2"/>
  </si>
  <si>
    <t>求人倍率</t>
    <rPh sb="0" eb="2">
      <t>キュウジン</t>
    </rPh>
    <rPh sb="2" eb="3">
      <t>バイスウ</t>
    </rPh>
    <rPh sb="3" eb="4">
      <t>リツ</t>
    </rPh>
    <phoneticPr fontId="2"/>
  </si>
  <si>
    <t>(%)</t>
    <phoneticPr fontId="2"/>
  </si>
  <si>
    <t>求職者数</t>
    <rPh sb="0" eb="2">
      <t>キュウショク</t>
    </rPh>
    <rPh sb="2" eb="3">
      <t>シャ</t>
    </rPh>
    <rPh sb="3" eb="4">
      <t>スウ</t>
    </rPh>
    <phoneticPr fontId="2"/>
  </si>
  <si>
    <t>申込件数</t>
    <rPh sb="0" eb="2">
      <t>モウシコミ</t>
    </rPh>
    <rPh sb="2" eb="4">
      <t>ケンスウ</t>
    </rPh>
    <phoneticPr fontId="2"/>
  </si>
  <si>
    <t>求人数</t>
    <rPh sb="0" eb="3">
      <t>キュウジンスウ</t>
    </rPh>
    <phoneticPr fontId="2"/>
  </si>
  <si>
    <t>(A)</t>
    <phoneticPr fontId="2"/>
  </si>
  <si>
    <t>(D)</t>
    <phoneticPr fontId="2"/>
  </si>
  <si>
    <t>　資料：防府公共職業安定所　　注）新規学卒者を除きパートを含む。</t>
    <rPh sb="1" eb="3">
      <t>シリョウ</t>
    </rPh>
    <rPh sb="4" eb="6">
      <t>ホウフ</t>
    </rPh>
    <rPh sb="6" eb="8">
      <t>コウキョウ</t>
    </rPh>
    <rPh sb="8" eb="10">
      <t>ショクギョウ</t>
    </rPh>
    <rPh sb="10" eb="13">
      <t>アンテイショ</t>
    </rPh>
    <rPh sb="15" eb="16">
      <t>チュウ</t>
    </rPh>
    <rPh sb="17" eb="19">
      <t>シンキ</t>
    </rPh>
    <rPh sb="19" eb="21">
      <t>ガクソツ</t>
    </rPh>
    <rPh sb="21" eb="22">
      <t>シャ</t>
    </rPh>
    <rPh sb="23" eb="24">
      <t>ノゾ</t>
    </rPh>
    <rPh sb="29" eb="30">
      <t>フク</t>
    </rPh>
    <phoneticPr fontId="2"/>
  </si>
  <si>
    <t>職業紹介</t>
    <rPh sb="0" eb="2">
      <t>ショクギョウ</t>
    </rPh>
    <rPh sb="2" eb="4">
      <t>ショウカイ</t>
    </rPh>
    <phoneticPr fontId="2"/>
  </si>
  <si>
    <t>登録</t>
    <rPh sb="0" eb="2">
      <t>トウロク</t>
    </rPh>
    <phoneticPr fontId="2"/>
  </si>
  <si>
    <t>就職件数</t>
    <rPh sb="0" eb="2">
      <t>シュウショク</t>
    </rPh>
    <rPh sb="2" eb="4">
      <t>ケンスウ</t>
    </rPh>
    <phoneticPr fontId="2"/>
  </si>
  <si>
    <t>年度末現在有効登録者数</t>
    <rPh sb="0" eb="3">
      <t>ネンドマツ</t>
    </rPh>
    <rPh sb="3" eb="5">
      <t>ゲンザイ</t>
    </rPh>
    <rPh sb="5" eb="7">
      <t>ユウコウ</t>
    </rPh>
    <rPh sb="7" eb="11">
      <t>トウロクシャスウ</t>
    </rPh>
    <phoneticPr fontId="2"/>
  </si>
  <si>
    <t>登録者数</t>
    <rPh sb="0" eb="4">
      <t>トウロクシャスウ</t>
    </rPh>
    <phoneticPr fontId="2"/>
  </si>
  <si>
    <t>計</t>
    <rPh sb="0" eb="1">
      <t>ケイ</t>
    </rPh>
    <phoneticPr fontId="2"/>
  </si>
  <si>
    <t>有効求職者</t>
    <rPh sb="0" eb="2">
      <t>ユウコウ</t>
    </rPh>
    <rPh sb="2" eb="5">
      <t>キュウショクシャ</t>
    </rPh>
    <phoneticPr fontId="2"/>
  </si>
  <si>
    <t>就業中の者</t>
    <rPh sb="0" eb="5">
      <t>シュウギョウチュウノモノ</t>
    </rPh>
    <phoneticPr fontId="2"/>
  </si>
  <si>
    <t>保留中の者</t>
    <rPh sb="0" eb="5">
      <t>ホリュウチュウノモノ</t>
    </rPh>
    <phoneticPr fontId="2"/>
  </si>
  <si>
    <t xml:space="preserve">　資料：防府公共職業安定所         </t>
    <rPh sb="1" eb="3">
      <t>シリョウ</t>
    </rPh>
    <rPh sb="4" eb="6">
      <t>ホウフ</t>
    </rPh>
    <rPh sb="6" eb="8">
      <t>コウキョウ</t>
    </rPh>
    <rPh sb="8" eb="13">
      <t>ショクギョウアンテイショ</t>
    </rPh>
    <phoneticPr fontId="2"/>
  </si>
  <si>
    <t>月間有効求職者数</t>
    <rPh sb="0" eb="2">
      <t>ゲッカン</t>
    </rPh>
    <rPh sb="2" eb="7">
      <t>ユウコウキュウショクシャ</t>
    </rPh>
    <rPh sb="7" eb="8">
      <t>スウ</t>
    </rPh>
    <phoneticPr fontId="2"/>
  </si>
  <si>
    <t>新規求職申込件数</t>
    <rPh sb="0" eb="2">
      <t>シンキ</t>
    </rPh>
    <rPh sb="2" eb="4">
      <t>キュウショク</t>
    </rPh>
    <rPh sb="4" eb="6">
      <t>モウシコミ</t>
    </rPh>
    <rPh sb="6" eb="8">
      <t>ケンスウ</t>
    </rPh>
    <phoneticPr fontId="2"/>
  </si>
  <si>
    <t>紹介件数</t>
    <rPh sb="0" eb="2">
      <t>ショウカイ</t>
    </rPh>
    <rPh sb="2" eb="4">
      <t>ケンスウ</t>
    </rPh>
    <phoneticPr fontId="2"/>
  </si>
  <si>
    <t>全数</t>
    <rPh sb="0" eb="2">
      <t>ゼンスウ</t>
    </rPh>
    <phoneticPr fontId="2"/>
  </si>
  <si>
    <r>
      <t>うち）</t>
    </r>
    <r>
      <rPr>
        <sz val="10.5"/>
        <rFont val="ＭＳ 明朝"/>
        <family val="1"/>
        <charset val="128"/>
      </rPr>
      <t>常用</t>
    </r>
    <rPh sb="3" eb="5">
      <t>ジョウヨウ</t>
    </rPh>
    <phoneticPr fontId="2"/>
  </si>
  <si>
    <t>　資料：</t>
    <rPh sb="1" eb="3">
      <t>シリョウ</t>
    </rPh>
    <phoneticPr fontId="2"/>
  </si>
  <si>
    <t>卒業年月</t>
    <rPh sb="0" eb="2">
      <t>ソツギョウ</t>
    </rPh>
    <rPh sb="2" eb="4">
      <t>ネンガッピ</t>
    </rPh>
    <phoneticPr fontId="2"/>
  </si>
  <si>
    <t>求職申込者数</t>
    <rPh sb="0" eb="2">
      <t>キュウショク</t>
    </rPh>
    <rPh sb="2" eb="4">
      <t>モウシコミ</t>
    </rPh>
    <rPh sb="4" eb="5">
      <t>シャ</t>
    </rPh>
    <rPh sb="5" eb="6">
      <t>ケンスウ</t>
    </rPh>
    <phoneticPr fontId="2"/>
  </si>
  <si>
    <t>女</t>
    <rPh sb="0" eb="1">
      <t>オンナ</t>
    </rPh>
    <phoneticPr fontId="2"/>
  </si>
  <si>
    <t>(B)</t>
    <phoneticPr fontId="2"/>
  </si>
  <si>
    <t>県外へ</t>
    <rPh sb="0" eb="2">
      <t>ケンガイ</t>
    </rPh>
    <phoneticPr fontId="2"/>
  </si>
  <si>
    <t>*100</t>
    <phoneticPr fontId="2"/>
  </si>
  <si>
    <t>注）「求職申込者数」及び「就職者数」は学校または安定所の扱いによるもののみ計上。</t>
    <rPh sb="0" eb="1">
      <t>チュウ</t>
    </rPh>
    <rPh sb="3" eb="5">
      <t>キュウショク</t>
    </rPh>
    <rPh sb="5" eb="7">
      <t>モウシコミ</t>
    </rPh>
    <rPh sb="7" eb="8">
      <t>シャ</t>
    </rPh>
    <rPh sb="8" eb="9">
      <t>スウ</t>
    </rPh>
    <rPh sb="10" eb="11">
      <t>オヨ</t>
    </rPh>
    <rPh sb="13" eb="16">
      <t>シュウショクシャ</t>
    </rPh>
    <rPh sb="16" eb="17">
      <t>スウ</t>
    </rPh>
    <rPh sb="19" eb="21">
      <t>ガッコウ</t>
    </rPh>
    <rPh sb="24" eb="27">
      <t>アンテイショ</t>
    </rPh>
    <rPh sb="28" eb="29">
      <t>アツカ</t>
    </rPh>
    <rPh sb="37" eb="39">
      <t>ケイジョウ</t>
    </rPh>
    <phoneticPr fontId="2"/>
  </si>
  <si>
    <t>一般</t>
    <rPh sb="0" eb="2">
      <t>イッパン</t>
    </rPh>
    <phoneticPr fontId="2"/>
  </si>
  <si>
    <t>被保険者数</t>
    <rPh sb="0" eb="4">
      <t>ヒホケンシャ</t>
    </rPh>
    <rPh sb="4" eb="5">
      <t>スウ</t>
    </rPh>
    <phoneticPr fontId="2"/>
  </si>
  <si>
    <t>受給資格</t>
    <rPh sb="0" eb="2">
      <t>ジュキュウ</t>
    </rPh>
    <rPh sb="2" eb="4">
      <t>シカク</t>
    </rPh>
    <phoneticPr fontId="2"/>
  </si>
  <si>
    <t>受給者</t>
    <rPh sb="0" eb="3">
      <t>ジュキュウシャ</t>
    </rPh>
    <phoneticPr fontId="2"/>
  </si>
  <si>
    <t>基本手当</t>
    <rPh sb="0" eb="2">
      <t>キホン</t>
    </rPh>
    <rPh sb="2" eb="4">
      <t>テアテ</t>
    </rPh>
    <phoneticPr fontId="2"/>
  </si>
  <si>
    <t>事業所数</t>
    <rPh sb="0" eb="3">
      <t>ジギョウショ</t>
    </rPh>
    <rPh sb="3" eb="4">
      <t>スウ</t>
    </rPh>
    <phoneticPr fontId="2"/>
  </si>
  <si>
    <t>決定件数</t>
    <rPh sb="0" eb="2">
      <t>ケッテイ</t>
    </rPh>
    <rPh sb="2" eb="4">
      <t>ケンスウ</t>
    </rPh>
    <phoneticPr fontId="2"/>
  </si>
  <si>
    <t>受給者数</t>
    <rPh sb="0" eb="3">
      <t>ジュキュウシャ</t>
    </rPh>
    <rPh sb="3" eb="4">
      <t>スウ</t>
    </rPh>
    <phoneticPr fontId="2"/>
  </si>
  <si>
    <t>終了者数</t>
    <rPh sb="0" eb="2">
      <t>シュウリョウ</t>
    </rPh>
    <rPh sb="2" eb="3">
      <t>シャ</t>
    </rPh>
    <rPh sb="3" eb="4">
      <t>スウ</t>
    </rPh>
    <phoneticPr fontId="2"/>
  </si>
  <si>
    <t>一般募金</t>
    <rPh sb="0" eb="2">
      <t>イッパン</t>
    </rPh>
    <rPh sb="2" eb="4">
      <t>ボキン</t>
    </rPh>
    <phoneticPr fontId="2"/>
  </si>
  <si>
    <t>歳末</t>
    <rPh sb="0" eb="2">
      <t>サイマツ</t>
    </rPh>
    <phoneticPr fontId="2"/>
  </si>
  <si>
    <t>目標額</t>
    <rPh sb="0" eb="3">
      <t>モクヒョウガク</t>
    </rPh>
    <phoneticPr fontId="2"/>
  </si>
  <si>
    <t>戸別</t>
    <rPh sb="0" eb="2">
      <t>コベツ</t>
    </rPh>
    <phoneticPr fontId="2"/>
  </si>
  <si>
    <t>法人</t>
    <rPh sb="0" eb="2">
      <t>ホウジン</t>
    </rPh>
    <phoneticPr fontId="2"/>
  </si>
  <si>
    <t>街頭</t>
    <rPh sb="0" eb="2">
      <t>ガイトウ</t>
    </rPh>
    <phoneticPr fontId="2"/>
  </si>
  <si>
    <t>職域</t>
    <rPh sb="0" eb="2">
      <t>ショクイキ</t>
    </rPh>
    <phoneticPr fontId="2"/>
  </si>
  <si>
    <t>窓口</t>
    <rPh sb="0" eb="2">
      <t>マドグチ</t>
    </rPh>
    <phoneticPr fontId="2"/>
  </si>
  <si>
    <t>総額</t>
    <rPh sb="0" eb="2">
      <t>ソウガク</t>
    </rPh>
    <phoneticPr fontId="2"/>
  </si>
  <si>
    <t>寄付金</t>
    <rPh sb="0" eb="3">
      <t>キフキン</t>
    </rPh>
    <phoneticPr fontId="2"/>
  </si>
  <si>
    <t>うち)</t>
    <phoneticPr fontId="2"/>
  </si>
  <si>
    <t xml:space="preserve">％ </t>
    <phoneticPr fontId="2"/>
  </si>
  <si>
    <t>第１号被保険者数</t>
    <rPh sb="0" eb="1">
      <t>ダイ</t>
    </rPh>
    <rPh sb="2" eb="3">
      <t>ゴウ</t>
    </rPh>
    <rPh sb="3" eb="7">
      <t>ヒホケンシャ</t>
    </rPh>
    <rPh sb="7" eb="8">
      <t>スウ</t>
    </rPh>
    <phoneticPr fontId="2"/>
  </si>
  <si>
    <t>収納済第１号被保険者保険料</t>
    <rPh sb="0" eb="2">
      <t>シュウノウ</t>
    </rPh>
    <rPh sb="2" eb="3">
      <t>スミ</t>
    </rPh>
    <rPh sb="3" eb="4">
      <t>ダイ</t>
    </rPh>
    <rPh sb="5" eb="6">
      <t>ゴウ</t>
    </rPh>
    <rPh sb="6" eb="10">
      <t>ヒホケンシャ</t>
    </rPh>
    <rPh sb="10" eb="13">
      <t>ホケンリョウ</t>
    </rPh>
    <phoneticPr fontId="13"/>
  </si>
  <si>
    <t>要介護（要支援）認定者数</t>
    <rPh sb="0" eb="1">
      <t>ヨウ</t>
    </rPh>
    <rPh sb="1" eb="3">
      <t>カイゴ</t>
    </rPh>
    <rPh sb="4" eb="5">
      <t>ヨウ</t>
    </rPh>
    <rPh sb="5" eb="7">
      <t>シエン</t>
    </rPh>
    <rPh sb="8" eb="11">
      <t>ニンテイシャ</t>
    </rPh>
    <rPh sb="11" eb="12">
      <t>スウ</t>
    </rPh>
    <phoneticPr fontId="13"/>
  </si>
  <si>
    <t>　　総数</t>
    <rPh sb="2" eb="4">
      <t>ソウスウ</t>
    </rPh>
    <phoneticPr fontId="13"/>
  </si>
  <si>
    <t>　　要支援１</t>
    <rPh sb="2" eb="3">
      <t>ヨウ</t>
    </rPh>
    <rPh sb="3" eb="5">
      <t>シエン</t>
    </rPh>
    <phoneticPr fontId="13"/>
  </si>
  <si>
    <t>　　要支援２</t>
    <rPh sb="2" eb="3">
      <t>ヨウ</t>
    </rPh>
    <rPh sb="3" eb="5">
      <t>シエン</t>
    </rPh>
    <phoneticPr fontId="13"/>
  </si>
  <si>
    <t>　　要介護１</t>
    <rPh sb="2" eb="3">
      <t>ヨウ</t>
    </rPh>
    <rPh sb="3" eb="5">
      <t>カイゴ</t>
    </rPh>
    <phoneticPr fontId="13"/>
  </si>
  <si>
    <t>　　要介護２</t>
    <rPh sb="2" eb="3">
      <t>ヨウ</t>
    </rPh>
    <rPh sb="3" eb="5">
      <t>カイゴ</t>
    </rPh>
    <phoneticPr fontId="13"/>
  </si>
  <si>
    <t>　　要介護３</t>
    <rPh sb="2" eb="3">
      <t>ヨウ</t>
    </rPh>
    <rPh sb="3" eb="5">
      <t>カイゴ</t>
    </rPh>
    <phoneticPr fontId="13"/>
  </si>
  <si>
    <t>　　要介護４</t>
    <rPh sb="2" eb="3">
      <t>ヨウ</t>
    </rPh>
    <rPh sb="3" eb="5">
      <t>カイゴ</t>
    </rPh>
    <phoneticPr fontId="13"/>
  </si>
  <si>
    <t>　　要介護５</t>
    <rPh sb="2" eb="3">
      <t>ヨウ</t>
    </rPh>
    <rPh sb="3" eb="5">
      <t>カイゴ</t>
    </rPh>
    <phoneticPr fontId="13"/>
  </si>
  <si>
    <t>標準給付額</t>
    <rPh sb="0" eb="2">
      <t>ヒョウジュン</t>
    </rPh>
    <rPh sb="2" eb="5">
      <t>キュウフガク</t>
    </rPh>
    <phoneticPr fontId="13"/>
  </si>
  <si>
    <t>　　居宅サービス費</t>
    <rPh sb="2" eb="4">
      <t>キョタク</t>
    </rPh>
    <rPh sb="8" eb="9">
      <t>ヒ</t>
    </rPh>
    <phoneticPr fontId="13"/>
  </si>
  <si>
    <t>　　地域密着型サービス費</t>
    <rPh sb="2" eb="4">
      <t>チイキ</t>
    </rPh>
    <rPh sb="4" eb="6">
      <t>ミッチャク</t>
    </rPh>
    <rPh sb="6" eb="7">
      <t>カタ</t>
    </rPh>
    <rPh sb="11" eb="12">
      <t>ヒ</t>
    </rPh>
    <phoneticPr fontId="13"/>
  </si>
  <si>
    <t>　　施設サービス費</t>
    <rPh sb="2" eb="4">
      <t>シセツ</t>
    </rPh>
    <rPh sb="8" eb="9">
      <t>ヒ</t>
    </rPh>
    <phoneticPr fontId="13"/>
  </si>
  <si>
    <t>　　その他のサービス費</t>
    <rPh sb="4" eb="5">
      <t>タ</t>
    </rPh>
    <rPh sb="10" eb="11">
      <t>ヒ</t>
    </rPh>
    <phoneticPr fontId="13"/>
  </si>
  <si>
    <t>療　　　　　　養　　　　　　給　　　　　　付　　　　　　費</t>
    <rPh sb="0" eb="1">
      <t>リョウ</t>
    </rPh>
    <rPh sb="7" eb="8">
      <t>オサム</t>
    </rPh>
    <rPh sb="14" eb="15">
      <t>キュウ</t>
    </rPh>
    <rPh sb="21" eb="22">
      <t>ヅケ</t>
    </rPh>
    <rPh sb="28" eb="29">
      <t>ヒ</t>
    </rPh>
    <phoneticPr fontId="2"/>
  </si>
  <si>
    <t>療養費等</t>
    <rPh sb="0" eb="3">
      <t>リョウヨウヒ</t>
    </rPh>
    <rPh sb="3" eb="4">
      <t>トウ</t>
    </rPh>
    <phoneticPr fontId="2"/>
  </si>
  <si>
    <t>高額療養費等</t>
    <rPh sb="0" eb="2">
      <t>コウガク</t>
    </rPh>
    <rPh sb="2" eb="5">
      <t>リョウヨウヒ</t>
    </rPh>
    <rPh sb="5" eb="6">
      <t>トウ</t>
    </rPh>
    <phoneticPr fontId="2"/>
  </si>
  <si>
    <t>その他保険給付</t>
    <phoneticPr fontId="2"/>
  </si>
  <si>
    <t>保険給付
合　　計</t>
    <phoneticPr fontId="2"/>
  </si>
  <si>
    <t>調剤、食事・生活療養</t>
    <rPh sb="0" eb="2">
      <t>チョウザイ</t>
    </rPh>
    <rPh sb="3" eb="5">
      <t>ショクジ</t>
    </rPh>
    <rPh sb="6" eb="8">
      <t>セイカツ</t>
    </rPh>
    <rPh sb="8" eb="10">
      <t>リョウヨウ</t>
    </rPh>
    <phoneticPr fontId="2"/>
  </si>
  <si>
    <t>補装具、柔道整復師</t>
    <rPh sb="0" eb="3">
      <t>ホソウグ</t>
    </rPh>
    <rPh sb="4" eb="6">
      <t>ジュウドウ</t>
    </rPh>
    <rPh sb="6" eb="8">
      <t>セイフク</t>
    </rPh>
    <rPh sb="8" eb="9">
      <t>シ</t>
    </rPh>
    <phoneticPr fontId="2"/>
  </si>
  <si>
    <t>高額療養費</t>
    <rPh sb="0" eb="2">
      <t>コウガク</t>
    </rPh>
    <rPh sb="2" eb="5">
      <t>リョウヨウヒ</t>
    </rPh>
    <phoneticPr fontId="2"/>
  </si>
  <si>
    <t>高額介護合算療養費</t>
    <rPh sb="0" eb="2">
      <t>コウガク</t>
    </rPh>
    <rPh sb="2" eb="4">
      <t>カイゴ</t>
    </rPh>
    <rPh sb="4" eb="6">
      <t>ガッサン</t>
    </rPh>
    <rPh sb="6" eb="9">
      <t>リョウヨウヒ</t>
    </rPh>
    <phoneticPr fontId="2"/>
  </si>
  <si>
    <t>葬祭費</t>
    <rPh sb="2" eb="3">
      <t>ヒ</t>
    </rPh>
    <phoneticPr fontId="2"/>
  </si>
  <si>
    <t xml:space="preserve"> 訪問看護</t>
    <rPh sb="1" eb="3">
      <t>ホウモン</t>
    </rPh>
    <rPh sb="3" eb="5">
      <t>カンゴ</t>
    </rPh>
    <phoneticPr fontId="2"/>
  </si>
  <si>
    <t>あんま、はり・きゅう等</t>
    <rPh sb="10" eb="11">
      <t>トウ</t>
    </rPh>
    <phoneticPr fontId="2"/>
  </si>
  <si>
    <t>後期高齢者医療</t>
    <rPh sb="0" eb="2">
      <t>コウキ</t>
    </rPh>
    <rPh sb="2" eb="5">
      <t>コウレイシャ</t>
    </rPh>
    <rPh sb="5" eb="7">
      <t>イリョウ</t>
    </rPh>
    <phoneticPr fontId="2"/>
  </si>
  <si>
    <t>（山口市、防府市、美祢市のうち秋芳町・美東町）</t>
    <rPh sb="1" eb="4">
      <t>ヤマグチシ</t>
    </rPh>
    <rPh sb="5" eb="8">
      <t>ホウフシ</t>
    </rPh>
    <rPh sb="9" eb="11">
      <t>ミネ</t>
    </rPh>
    <rPh sb="11" eb="12">
      <t>シ</t>
    </rPh>
    <rPh sb="15" eb="17">
      <t>シュウホウ</t>
    </rPh>
    <rPh sb="17" eb="18">
      <t>チョウ</t>
    </rPh>
    <rPh sb="19" eb="21">
      <t>ミトウ</t>
    </rPh>
    <rPh sb="21" eb="22">
      <t>チョウ</t>
    </rPh>
    <phoneticPr fontId="2"/>
  </si>
  <si>
    <t>　資料：市障害福祉課  注）者････知的障害者（１８才以上） 児････知的障害児（１８才未満）</t>
    <rPh sb="7" eb="9">
      <t>フクシ</t>
    </rPh>
    <rPh sb="19" eb="21">
      <t>チテキ</t>
    </rPh>
    <rPh sb="21" eb="23">
      <t>ショウガイ</t>
    </rPh>
    <rPh sb="37" eb="39">
      <t>チテキ</t>
    </rPh>
    <rPh sb="39" eb="41">
      <t>ショウガイ</t>
    </rPh>
    <phoneticPr fontId="2"/>
  </si>
  <si>
    <t>　資料：市高齢福祉課</t>
    <rPh sb="7" eb="9">
      <t>フクシ</t>
    </rPh>
    <phoneticPr fontId="2"/>
  </si>
  <si>
    <t>資料：市高齢福祉課</t>
    <rPh sb="6" eb="8">
      <t>フクシ</t>
    </rPh>
    <phoneticPr fontId="2"/>
  </si>
  <si>
    <t>資料：市高齢福祉課</t>
    <rPh sb="6" eb="8">
      <t>フクシ</t>
    </rPh>
    <phoneticPr fontId="13"/>
  </si>
  <si>
    <t>　資料：市保険年金課　　注）年度末現在</t>
    <phoneticPr fontId="2"/>
  </si>
  <si>
    <t>（山口市、防府市、美祢市のうち旧秋芳町・美東町）</t>
    <rPh sb="15" eb="16">
      <t>キュウ</t>
    </rPh>
    <phoneticPr fontId="2"/>
  </si>
  <si>
    <t>総    数</t>
  </si>
  <si>
    <t>　資料：市障害福祉課   注）総合等級で掲載。</t>
    <rPh sb="7" eb="9">
      <t>フクシ</t>
    </rPh>
    <rPh sb="13" eb="14">
      <t>チュウ</t>
    </rPh>
    <rPh sb="15" eb="17">
      <t>ソウゴウ</t>
    </rPh>
    <rPh sb="17" eb="19">
      <t>トウキュウ</t>
    </rPh>
    <rPh sb="20" eb="22">
      <t>ケイサイ</t>
    </rPh>
    <phoneticPr fontId="2"/>
  </si>
  <si>
    <t>年　3</t>
    <rPh sb="0" eb="1">
      <t>ネン</t>
    </rPh>
    <phoneticPr fontId="2"/>
  </si>
  <si>
    <t>月</t>
    <rPh sb="0" eb="1">
      <t>ガツ</t>
    </rPh>
    <phoneticPr fontId="2"/>
  </si>
  <si>
    <t>(B)</t>
    <phoneticPr fontId="2"/>
  </si>
  <si>
    <t>(C)</t>
    <phoneticPr fontId="2"/>
  </si>
  <si>
    <t>(D)</t>
    <phoneticPr fontId="2"/>
  </si>
  <si>
    <t>(E)</t>
    <phoneticPr fontId="2"/>
  </si>
  <si>
    <t>(F)</t>
    <phoneticPr fontId="2"/>
  </si>
  <si>
    <t>(E) *100</t>
    <phoneticPr fontId="2"/>
  </si>
  <si>
    <t>(F) *100</t>
    <phoneticPr fontId="2"/>
  </si>
  <si>
    <t>防府公共職業安定所　　注１）「常用」とは雇用期限の定めのないもの、又は４ヵ月以上の雇用期限を定められているもの。  注２）「中高年齢者」とは年齢が４５歳以上のものをいう。</t>
    <phoneticPr fontId="2"/>
  </si>
  <si>
    <r>
      <t>支給額　　　</t>
    </r>
    <r>
      <rPr>
        <sz val="9"/>
        <rFont val="ＭＳ 明朝"/>
        <family val="1"/>
        <charset val="128"/>
      </rPr>
      <t>（単位：千円）</t>
    </r>
    <rPh sb="0" eb="3">
      <t>シキュウガク</t>
    </rPh>
    <phoneticPr fontId="2"/>
  </si>
  <si>
    <t>就労自立給付金</t>
    <rPh sb="0" eb="2">
      <t>シュウロウ</t>
    </rPh>
    <rPh sb="2" eb="4">
      <t>ジリツ</t>
    </rPh>
    <rPh sb="4" eb="7">
      <t>キュウフキン</t>
    </rPh>
    <phoneticPr fontId="2"/>
  </si>
  <si>
    <t xml:space="preserve">  </t>
    <phoneticPr fontId="2"/>
  </si>
  <si>
    <t>（各年 1月 1日）</t>
    <phoneticPr fontId="2"/>
  </si>
  <si>
    <t xml:space="preserve">　資料：市保険年金課　   </t>
    <phoneticPr fontId="2"/>
  </si>
  <si>
    <t>11-1　一般の職業紹介状況</t>
    <rPh sb="5" eb="7">
      <t>イッパン</t>
    </rPh>
    <rPh sb="8" eb="10">
      <t>ショクギョウ</t>
    </rPh>
    <rPh sb="10" eb="12">
      <t>ショウカイ</t>
    </rPh>
    <rPh sb="12" eb="14">
      <t>ジョウキョウ</t>
    </rPh>
    <phoneticPr fontId="2"/>
  </si>
  <si>
    <t>11-2　障害者の職業紹介状況</t>
    <rPh sb="5" eb="8">
      <t>ショウガイシャ</t>
    </rPh>
    <rPh sb="9" eb="11">
      <t>ショクギョウ</t>
    </rPh>
    <rPh sb="11" eb="13">
      <t>ショウカイ</t>
    </rPh>
    <rPh sb="13" eb="15">
      <t>ジョウキョウ</t>
    </rPh>
    <phoneticPr fontId="2"/>
  </si>
  <si>
    <t>11-3　中高年齢者の職業紹介状況</t>
    <rPh sb="5" eb="7">
      <t>チュウコウネン</t>
    </rPh>
    <rPh sb="7" eb="9">
      <t>ネンレイ</t>
    </rPh>
    <rPh sb="9" eb="10">
      <t>シャ</t>
    </rPh>
    <rPh sb="11" eb="13">
      <t>ショクギョウ</t>
    </rPh>
    <rPh sb="13" eb="15">
      <t>ショウカイ</t>
    </rPh>
    <rPh sb="15" eb="17">
      <t>ジョウキョウ</t>
    </rPh>
    <phoneticPr fontId="2"/>
  </si>
  <si>
    <t>11-4</t>
    <phoneticPr fontId="2"/>
  </si>
  <si>
    <t>11-5</t>
    <phoneticPr fontId="2"/>
  </si>
  <si>
    <t>11-6</t>
    <phoneticPr fontId="2"/>
  </si>
  <si>
    <t>11-7</t>
    <phoneticPr fontId="2"/>
  </si>
  <si>
    <t>11-8</t>
    <phoneticPr fontId="2"/>
  </si>
  <si>
    <t>11-9</t>
    <phoneticPr fontId="2"/>
  </si>
  <si>
    <t>11-10</t>
    <phoneticPr fontId="2"/>
  </si>
  <si>
    <t>11-11  老人ホーム入所者の状況</t>
    <phoneticPr fontId="2"/>
  </si>
  <si>
    <t>11-13　介護保険の状況</t>
    <rPh sb="6" eb="8">
      <t>カイゴ</t>
    </rPh>
    <rPh sb="8" eb="10">
      <t>ホケン</t>
    </rPh>
    <rPh sb="11" eb="13">
      <t>ジョウキョウ</t>
    </rPh>
    <phoneticPr fontId="13"/>
  </si>
  <si>
    <t>11-15</t>
    <phoneticPr fontId="2"/>
  </si>
  <si>
    <t>11-16</t>
    <phoneticPr fontId="2"/>
  </si>
  <si>
    <t>11-17</t>
    <phoneticPr fontId="2"/>
  </si>
  <si>
    <t>11-18</t>
    <phoneticPr fontId="2"/>
  </si>
  <si>
    <t>11-19</t>
    <phoneticPr fontId="2"/>
  </si>
  <si>
    <t>11-20交通災害共済の状況</t>
    <phoneticPr fontId="2"/>
  </si>
  <si>
    <t>11-21</t>
    <phoneticPr fontId="2"/>
  </si>
  <si>
    <t>イベント</t>
  </si>
  <si>
    <t>子ども会</t>
    <rPh sb="0" eb="1">
      <t>コ</t>
    </rPh>
    <rPh sb="3" eb="4">
      <t>カイ</t>
    </rPh>
    <phoneticPr fontId="2"/>
  </si>
  <si>
    <t>たすけあい</t>
  </si>
  <si>
    <t>百貨店</t>
    <rPh sb="0" eb="3">
      <t>ヒャッカテン</t>
    </rPh>
    <phoneticPr fontId="2"/>
  </si>
  <si>
    <t>社会福祉施設の状況</t>
    <phoneticPr fontId="2"/>
  </si>
  <si>
    <t>身体障害者手帳保有者数</t>
    <phoneticPr fontId="2"/>
  </si>
  <si>
    <t>11-14 国民健康保険及び後期高齢者医療の給付状況</t>
    <phoneticPr fontId="2"/>
  </si>
  <si>
    <t>国民年金支給状況</t>
    <phoneticPr fontId="2"/>
  </si>
  <si>
    <t>福祉年金支給状況</t>
    <phoneticPr fontId="2"/>
  </si>
  <si>
    <t>保育所（園）の状況</t>
    <phoneticPr fontId="2"/>
  </si>
  <si>
    <t>元</t>
    <rPh sb="0" eb="1">
      <t>ガン</t>
    </rPh>
    <phoneticPr fontId="2"/>
  </si>
  <si>
    <t>令和</t>
    <rPh sb="0" eb="1">
      <t>レイ</t>
    </rPh>
    <rPh sb="1" eb="2">
      <t>ワ</t>
    </rPh>
    <phoneticPr fontId="2"/>
  </si>
  <si>
    <t>令和元年度</t>
    <rPh sb="0" eb="1">
      <t>レイ</t>
    </rPh>
    <rPh sb="1" eb="2">
      <t>ワ</t>
    </rPh>
    <rPh sb="2" eb="3">
      <t>ガン</t>
    </rPh>
    <phoneticPr fontId="2"/>
  </si>
  <si>
    <t>令和２年度</t>
    <rPh sb="0" eb="2">
      <t>レイワ</t>
    </rPh>
    <rPh sb="3" eb="5">
      <t>ネンド</t>
    </rPh>
    <phoneticPr fontId="2"/>
  </si>
  <si>
    <t>令和元年度</t>
    <rPh sb="0" eb="1">
      <t>レイ</t>
    </rPh>
    <rPh sb="1" eb="2">
      <t>ワ</t>
    </rPh>
    <rPh sb="2" eb="3">
      <t>ガン</t>
    </rPh>
    <rPh sb="3" eb="5">
      <t>ネンド</t>
    </rPh>
    <phoneticPr fontId="13"/>
  </si>
  <si>
    <t>　資料：山口労働基準監督署</t>
    <rPh sb="1" eb="3">
      <t>シリョウ</t>
    </rPh>
    <rPh sb="4" eb="6">
      <t>ヤマグチ</t>
    </rPh>
    <rPh sb="6" eb="8">
      <t>ロウドウ</t>
    </rPh>
    <rPh sb="8" eb="10">
      <t>キジュンキョク</t>
    </rPh>
    <rPh sb="10" eb="12">
      <t>カントク</t>
    </rPh>
    <rPh sb="12" eb="13">
      <t>ショ</t>
    </rPh>
    <phoneticPr fontId="2"/>
  </si>
  <si>
    <t>令和</t>
    <rPh sb="0" eb="2">
      <t>レイワ</t>
    </rPh>
    <phoneticPr fontId="2"/>
  </si>
  <si>
    <t>令和2年度</t>
    <rPh sb="0" eb="1">
      <t>レイ</t>
    </rPh>
    <rPh sb="1" eb="2">
      <t>ワ</t>
    </rPh>
    <rPh sb="3" eb="5">
      <t>ネンド</t>
    </rPh>
    <phoneticPr fontId="13"/>
  </si>
  <si>
    <t>令和2年度</t>
    <rPh sb="0" eb="1">
      <t>レイ</t>
    </rPh>
    <rPh sb="1" eb="2">
      <t>ワ</t>
    </rPh>
    <phoneticPr fontId="2"/>
  </si>
  <si>
    <t>令和2年度</t>
    <rPh sb="0" eb="1">
      <t>レイ</t>
    </rPh>
    <rPh sb="1" eb="2">
      <t>ワ</t>
    </rPh>
    <rPh sb="3" eb="5">
      <t>ネンド</t>
    </rPh>
    <phoneticPr fontId="2"/>
  </si>
  <si>
    <t>男</t>
    <rPh sb="0" eb="1">
      <t>オトコ</t>
    </rPh>
    <phoneticPr fontId="2"/>
  </si>
  <si>
    <t>管内より</t>
    <rPh sb="0" eb="2">
      <t>カンナイ</t>
    </rPh>
    <phoneticPr fontId="2"/>
  </si>
  <si>
    <t>新規学卒者の職業紹介状況</t>
    <phoneticPr fontId="2"/>
  </si>
  <si>
    <t>令和３年度</t>
    <rPh sb="0" eb="2">
      <t>レイワ</t>
    </rPh>
    <rPh sb="3" eb="5">
      <t>ネンド</t>
    </rPh>
    <phoneticPr fontId="2"/>
  </si>
  <si>
    <t>令和3年度</t>
    <rPh sb="0" eb="1">
      <t>レイ</t>
    </rPh>
    <rPh sb="1" eb="2">
      <t>ワ</t>
    </rPh>
    <rPh sb="3" eb="5">
      <t>ネンド</t>
    </rPh>
    <phoneticPr fontId="13"/>
  </si>
  <si>
    <t>令和3年度</t>
    <rPh sb="0" eb="1">
      <t>レイ</t>
    </rPh>
    <rPh sb="1" eb="2">
      <t>ワ</t>
    </rPh>
    <rPh sb="3" eb="5">
      <t>ネンド</t>
    </rPh>
    <phoneticPr fontId="2"/>
  </si>
  <si>
    <t>令和3年度</t>
    <rPh sb="0" eb="1">
      <t>レイ</t>
    </rPh>
    <rPh sb="1" eb="2">
      <t>ワ</t>
    </rPh>
    <phoneticPr fontId="2"/>
  </si>
  <si>
    <t>令和４年度</t>
    <rPh sb="0" eb="2">
      <t>レイワ</t>
    </rPh>
    <rPh sb="3" eb="5">
      <t>ネンド</t>
    </rPh>
    <phoneticPr fontId="2"/>
  </si>
  <si>
    <t>平成</t>
    <rPh sb="0" eb="2">
      <t>ヘイセイ</t>
    </rPh>
    <phoneticPr fontId="2"/>
  </si>
  <si>
    <t>年度</t>
    <rPh sb="0" eb="2">
      <t>ネンド</t>
    </rPh>
    <phoneticPr fontId="2"/>
  </si>
  <si>
    <t>年</t>
    <rPh sb="0" eb="1">
      <t>ネン</t>
    </rPh>
    <phoneticPr fontId="2"/>
  </si>
  <si>
    <t>令和５年度</t>
    <rPh sb="0" eb="2">
      <t>レイワ</t>
    </rPh>
    <rPh sb="3" eb="5">
      <t>ネンド</t>
    </rPh>
    <phoneticPr fontId="2"/>
  </si>
  <si>
    <t>令和4年度</t>
    <rPh sb="0" eb="1">
      <t>レイ</t>
    </rPh>
    <rPh sb="1" eb="2">
      <t>ワ</t>
    </rPh>
    <rPh sb="3" eb="5">
      <t>ネンド</t>
    </rPh>
    <phoneticPr fontId="13"/>
  </si>
  <si>
    <t>令和4年度</t>
    <rPh sb="0" eb="1">
      <t>レイ</t>
    </rPh>
    <rPh sb="1" eb="2">
      <t>ワ</t>
    </rPh>
    <rPh sb="3" eb="5">
      <t>ネンド</t>
    </rPh>
    <phoneticPr fontId="2"/>
  </si>
  <si>
    <t>令和4年度</t>
    <rPh sb="0" eb="1">
      <t>レイ</t>
    </rPh>
    <rPh sb="1" eb="2">
      <t>ワ</t>
    </rPh>
    <phoneticPr fontId="2"/>
  </si>
  <si>
    <t>　資料：山口労働基準監督署　　注）（  ）は死亡で内数。休業４日以上。新型コロナウイルス発症分含む。</t>
    <rPh sb="1" eb="3">
      <t>シリョウ</t>
    </rPh>
    <rPh sb="4" eb="6">
      <t>ヤマグチ</t>
    </rPh>
    <rPh sb="6" eb="8">
      <t>ロウドウ</t>
    </rPh>
    <rPh sb="8" eb="10">
      <t>キジュンキョク</t>
    </rPh>
    <rPh sb="10" eb="12">
      <t>カントク</t>
    </rPh>
    <rPh sb="12" eb="13">
      <t>ショ</t>
    </rPh>
    <rPh sb="15" eb="16">
      <t>チュウ</t>
    </rPh>
    <rPh sb="22" eb="24">
      <t>シボウ</t>
    </rPh>
    <rPh sb="25" eb="26">
      <t>ナイ</t>
    </rPh>
    <rPh sb="26" eb="27">
      <t>スウ</t>
    </rPh>
    <rPh sb="28" eb="30">
      <t>キュウギョウ</t>
    </rPh>
    <rPh sb="31" eb="32">
      <t>ニチ</t>
    </rPh>
    <rPh sb="32" eb="34">
      <t>イジョウ</t>
    </rPh>
    <rPh sb="35" eb="37">
      <t>シンガタ</t>
    </rPh>
    <rPh sb="44" eb="46">
      <t>ハッショウ</t>
    </rPh>
    <rPh sb="46" eb="47">
      <t>ブン</t>
    </rPh>
    <rPh sb="47" eb="48">
      <t>フク</t>
    </rPh>
    <phoneticPr fontId="2"/>
  </si>
  <si>
    <t>（各年 4月 1日）</t>
    <rPh sb="5" eb="6">
      <t>ガツ</t>
    </rPh>
    <phoneticPr fontId="2"/>
  </si>
  <si>
    <t>-</t>
    <phoneticPr fontId="2"/>
  </si>
  <si>
    <t>令和６年度</t>
    <rPh sb="0" eb="2">
      <t>レイワ</t>
    </rPh>
    <rPh sb="3" eb="5">
      <t>ネンド</t>
    </rPh>
    <phoneticPr fontId="2"/>
  </si>
  <si>
    <t>令和5年度</t>
    <rPh sb="0" eb="1">
      <t>レイ</t>
    </rPh>
    <rPh sb="1" eb="2">
      <t>ワ</t>
    </rPh>
    <rPh sb="3" eb="5">
      <t>ネンド</t>
    </rPh>
    <phoneticPr fontId="13"/>
  </si>
  <si>
    <t>令和5年度</t>
    <rPh sb="0" eb="1">
      <t>レイ</t>
    </rPh>
    <rPh sb="1" eb="2">
      <t>ワ</t>
    </rPh>
    <phoneticPr fontId="2"/>
  </si>
  <si>
    <t>注）中学校の人数については、令和４年度をもって掲載終了。</t>
    <rPh sb="0" eb="1">
      <t>チュウ</t>
    </rPh>
    <rPh sb="2" eb="5">
      <t>チュウガッコウ</t>
    </rPh>
    <rPh sb="6" eb="8">
      <t>ニンズウ</t>
    </rPh>
    <rPh sb="14" eb="16">
      <t>レイワ</t>
    </rPh>
    <rPh sb="17" eb="19">
      <t>ネンド</t>
    </rPh>
    <rPh sb="23" eb="25">
      <t>ケイサイ</t>
    </rPh>
    <rPh sb="25" eb="27">
      <t>シュウリョウ</t>
    </rPh>
    <phoneticPr fontId="2"/>
  </si>
  <si>
    <t>　資料：市子育て推進課</t>
    <rPh sb="5" eb="7">
      <t>コソダ</t>
    </rPh>
    <rPh sb="8" eb="10">
      <t>スイシン</t>
    </rPh>
    <rPh sb="10" eb="11">
      <t>カ</t>
    </rPh>
    <phoneticPr fontId="2"/>
  </si>
  <si>
    <t>　資料：市くらし安全課</t>
    <rPh sb="8" eb="10">
      <t>アンゼン</t>
    </rPh>
    <rPh sb="10" eb="11">
      <t>カ</t>
    </rPh>
    <phoneticPr fontId="2"/>
  </si>
  <si>
    <t xml:space="preserve">　資料：市生活支援課　　注） 実世帯、実人員は年間延べ人数。 ☆施設事務費を含む。  </t>
    <rPh sb="1" eb="3">
      <t>シリョウ</t>
    </rPh>
    <rPh sb="4" eb="5">
      <t>シ</t>
    </rPh>
    <rPh sb="5" eb="7">
      <t>セイカツ</t>
    </rPh>
    <rPh sb="7" eb="9">
      <t>シエン</t>
    </rPh>
    <rPh sb="9" eb="10">
      <t>カ</t>
    </rPh>
    <rPh sb="12" eb="13">
      <t>チュウ</t>
    </rPh>
    <phoneticPr fontId="2"/>
  </si>
  <si>
    <t>資料：市高齢福祉課･子育て推進課・こども相談支援課・障害福祉課・福祉総務課</t>
    <rPh sb="6" eb="8">
      <t>フクシ</t>
    </rPh>
    <rPh sb="10" eb="12">
      <t>コソダ</t>
    </rPh>
    <rPh sb="13" eb="15">
      <t>スイシン</t>
    </rPh>
    <rPh sb="15" eb="16">
      <t>カ</t>
    </rPh>
    <rPh sb="20" eb="22">
      <t>ソウダン</t>
    </rPh>
    <rPh sb="22" eb="24">
      <t>シエン</t>
    </rPh>
    <rPh sb="24" eb="25">
      <t>カ</t>
    </rPh>
    <rPh sb="26" eb="28">
      <t>ショウガイ</t>
    </rPh>
    <rPh sb="28" eb="30">
      <t>フクシ</t>
    </rPh>
    <rPh sb="30" eb="31">
      <t>カ</t>
    </rPh>
    <rPh sb="32" eb="34">
      <t>フクシ</t>
    </rPh>
    <rPh sb="34" eb="36">
      <t>ソウム</t>
    </rPh>
    <rPh sb="36" eb="37">
      <t>カ</t>
    </rPh>
    <phoneticPr fontId="2"/>
  </si>
  <si>
    <t>令和5年度</t>
    <rPh sb="0" eb="1">
      <t>レイ</t>
    </rPh>
    <rPh sb="1" eb="2">
      <t>ワ</t>
    </rPh>
    <rPh sb="3" eb="5">
      <t>ネンド</t>
    </rPh>
    <phoneticPr fontId="2"/>
  </si>
  <si>
    <t>注）令和２～４年度の私営児童数の数値を、令和７年３月に修正。</t>
    <rPh sb="0" eb="1">
      <t>チュウ</t>
    </rPh>
    <rPh sb="2" eb="4">
      <t>レイワ</t>
    </rPh>
    <rPh sb="7" eb="9">
      <t>ネンド</t>
    </rPh>
    <rPh sb="10" eb="12">
      <t>シエイ</t>
    </rPh>
    <rPh sb="12" eb="14">
      <t>ジドウ</t>
    </rPh>
    <rPh sb="14" eb="15">
      <t>スウ</t>
    </rPh>
    <rPh sb="16" eb="18">
      <t>スウチ</t>
    </rPh>
    <rPh sb="20" eb="22">
      <t>レイワ</t>
    </rPh>
    <rPh sb="23" eb="24">
      <t>ネン</t>
    </rPh>
    <rPh sb="25" eb="26">
      <t>ガツ</t>
    </rPh>
    <rPh sb="27" eb="29">
      <t>シュウセイ</t>
    </rPh>
    <phoneticPr fontId="2"/>
  </si>
  <si>
    <t>11-12</t>
    <phoneticPr fontId="2"/>
  </si>
  <si>
    <t>老人クラブ会員数</t>
    <phoneticPr fontId="2"/>
  </si>
  <si>
    <t>各年度10月1日の人口×12</t>
    <rPh sb="0" eb="1">
      <t>カク</t>
    </rPh>
    <rPh sb="1" eb="3">
      <t>ネンド</t>
    </rPh>
    <rPh sb="5" eb="6">
      <t>ツキ</t>
    </rPh>
    <rPh sb="7" eb="8">
      <t>ニチ</t>
    </rPh>
    <rPh sb="9" eb="11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</si>
</sst>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#\ ###\ ###\ ;;&quot;- &quot;"/>
    <numFmt numFmtId="177" formatCode="0.00_ "/>
    <numFmt numFmtId="178" formatCode="0.0_ "/>
    <numFmt numFmtId="179" formatCode="0_);\(0\)"/>
    <numFmt numFmtId="180" formatCode="0_);[Red]\(0\)"/>
    <numFmt numFmtId="181" formatCode="0_ "/>
    <numFmt numFmtId="182" formatCode="#\ ###\ ###;;&quot;-&quot;"/>
    <numFmt numFmtId="183" formatCode="0.0_);[Red]\(0.0\)"/>
    <numFmt numFmtId="184" formatCode="0.00_);[Red]\(0.00\)"/>
    <numFmt numFmtId="185" formatCode="#\ ###\ ###\ \ ;;&quot;-  &quot;"/>
    <numFmt numFmtId="186" formatCode="###\ ###\ ###\ ##0"/>
    <numFmt numFmtId="187" formatCode="#\ ###\ ##0\ "/>
    <numFmt numFmtId="188" formatCode="#\ ###\ ###\ ;;&quot;  &quot;"/>
    <numFmt numFmtId="189" formatCode="#\ ###\ ###\ ###\ ;;&quot;- &quot;"/>
    <numFmt numFmtId="190" formatCode="###\ ###\ ##0;&quot;△&quot;###\ ###\ ##0;&quot;－&quot;"/>
  </numFmts>
  <fonts count="2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sz val="10.5"/>
      <name val="ＤＦ極太明朝体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ＤＦ特太ゴシック体"/>
      <family val="3"/>
      <charset val="128"/>
    </font>
    <font>
      <sz val="11"/>
      <name val="ＤＦ特太ゴシック体"/>
      <family val="3"/>
      <charset val="128"/>
    </font>
    <font>
      <sz val="10"/>
      <name val="ＤＦ特太ゴシック体"/>
      <family val="3"/>
      <charset val="128"/>
    </font>
    <font>
      <sz val="10.5"/>
      <color indexed="10"/>
      <name val="ＭＳ 明朝"/>
      <family val="1"/>
      <charset val="128"/>
    </font>
    <font>
      <b/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0.5"/>
      <color theme="1"/>
      <name val="ＤＦ特太ゴシック体"/>
      <family val="3"/>
      <charset val="128"/>
    </font>
    <font>
      <u/>
      <sz val="10.5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6">
    <xf numFmtId="0" fontId="0" fillId="0" borderId="0"/>
    <xf numFmtId="38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0" fontId="1" fillId="0" borderId="0"/>
    <xf numFmtId="0" fontId="14" fillId="0" borderId="0"/>
    <xf numFmtId="38" fontId="1" fillId="0" borderId="0" applyFont="0" applyFill="0" applyBorder="0" applyAlignment="0" applyProtection="0">
      <alignment vertical="center"/>
    </xf>
  </cellStyleXfs>
  <cellXfs count="421">
    <xf numFmtId="0" fontId="0" fillId="0" borderId="0" xfId="0"/>
    <xf numFmtId="176" fontId="3" fillId="0" borderId="0" xfId="0" applyNumberFormat="1" applyFont="1" applyFill="1" applyBorder="1" applyAlignment="1">
      <alignment vertical="center"/>
    </xf>
    <xf numFmtId="176" fontId="3" fillId="0" borderId="0" xfId="3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distributed" vertical="center" justifyLastLine="1"/>
    </xf>
    <xf numFmtId="0" fontId="3" fillId="0" borderId="2" xfId="0" applyFont="1" applyFill="1" applyBorder="1" applyAlignment="1">
      <alignment vertical="center" shrinkToFit="1"/>
    </xf>
    <xf numFmtId="176" fontId="3" fillId="0" borderId="4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vertical="center" shrinkToFit="1"/>
    </xf>
    <xf numFmtId="176" fontId="3" fillId="0" borderId="0" xfId="0" applyNumberFormat="1" applyFont="1" applyFill="1" applyBorder="1" applyAlignment="1">
      <alignment vertical="center" shrinkToFit="1"/>
    </xf>
    <xf numFmtId="177" fontId="3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79" fontId="3" fillId="0" borderId="0" xfId="0" applyNumberFormat="1" applyFont="1" applyFill="1" applyBorder="1" applyAlignment="1">
      <alignment horizontal="left" vertical="center"/>
    </xf>
    <xf numFmtId="176" fontId="3" fillId="0" borderId="4" xfId="3" applyNumberFormat="1" applyFont="1" applyFill="1" applyBorder="1" applyAlignment="1">
      <alignment vertical="center"/>
    </xf>
    <xf numFmtId="0" fontId="3" fillId="0" borderId="0" xfId="3" applyFont="1" applyFill="1" applyAlignment="1">
      <alignment vertical="center"/>
    </xf>
    <xf numFmtId="0" fontId="8" fillId="0" borderId="0" xfId="3" applyFont="1" applyFill="1" applyAlignment="1">
      <alignment vertical="center"/>
    </xf>
    <xf numFmtId="0" fontId="3" fillId="0" borderId="7" xfId="0" applyFont="1" applyFill="1" applyBorder="1" applyAlignment="1">
      <alignment vertical="center"/>
    </xf>
    <xf numFmtId="0" fontId="8" fillId="0" borderId="6" xfId="0" applyFont="1" applyFill="1" applyBorder="1" applyAlignment="1">
      <alignment vertical="top"/>
    </xf>
    <xf numFmtId="176" fontId="8" fillId="0" borderId="0" xfId="0" applyNumberFormat="1" applyFont="1" applyFill="1" applyBorder="1" applyAlignment="1">
      <alignment vertical="center" shrinkToFit="1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8" xfId="3" applyNumberFormat="1" applyFont="1" applyFill="1" applyBorder="1" applyAlignment="1">
      <alignment vertical="center"/>
    </xf>
    <xf numFmtId="176" fontId="3" fillId="0" borderId="5" xfId="3" applyNumberFormat="1" applyFont="1" applyFill="1" applyBorder="1" applyAlignment="1">
      <alignment vertical="center"/>
    </xf>
    <xf numFmtId="176" fontId="3" fillId="0" borderId="6" xfId="3" applyNumberFormat="1" applyFont="1" applyFill="1" applyBorder="1" applyAlignment="1">
      <alignment vertical="center"/>
    </xf>
    <xf numFmtId="0" fontId="3" fillId="0" borderId="0" xfId="3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185" fontId="3" fillId="0" borderId="0" xfId="0" applyNumberFormat="1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3" fillId="0" borderId="4" xfId="3" applyFont="1" applyFill="1" applyBorder="1" applyAlignment="1">
      <alignment horizontal="distributed" vertical="center" justifyLastLine="1"/>
    </xf>
    <xf numFmtId="0" fontId="3" fillId="0" borderId="1" xfId="3" applyFont="1" applyFill="1" applyBorder="1" applyAlignment="1">
      <alignment horizontal="center" vertical="center" justifyLastLine="1"/>
    </xf>
    <xf numFmtId="0" fontId="3" fillId="0" borderId="2" xfId="3" applyFont="1" applyFill="1" applyBorder="1" applyAlignment="1">
      <alignment horizontal="distributed" vertical="center" justifyLastLine="1"/>
    </xf>
    <xf numFmtId="0" fontId="8" fillId="0" borderId="0" xfId="3" applyFont="1" applyFill="1" applyBorder="1" applyAlignment="1">
      <alignment vertical="center"/>
    </xf>
    <xf numFmtId="0" fontId="3" fillId="0" borderId="6" xfId="3" applyFont="1" applyFill="1" applyBorder="1" applyAlignment="1">
      <alignment vertical="center"/>
    </xf>
    <xf numFmtId="0" fontId="8" fillId="0" borderId="6" xfId="3" applyFont="1" applyFill="1" applyBorder="1" applyAlignment="1">
      <alignment vertical="center"/>
    </xf>
    <xf numFmtId="0" fontId="3" fillId="0" borderId="13" xfId="3" applyFont="1" applyFill="1" applyBorder="1" applyAlignment="1">
      <alignment vertical="center"/>
    </xf>
    <xf numFmtId="0" fontId="3" fillId="0" borderId="4" xfId="3" applyFont="1" applyFill="1" applyBorder="1" applyAlignment="1">
      <alignment horizontal="distributed" justifyLastLine="1"/>
    </xf>
    <xf numFmtId="0" fontId="3" fillId="0" borderId="8" xfId="3" applyFont="1" applyFill="1" applyBorder="1" applyAlignment="1">
      <alignment vertical="center"/>
    </xf>
    <xf numFmtId="0" fontId="3" fillId="0" borderId="12" xfId="3" applyFont="1" applyFill="1" applyBorder="1" applyAlignment="1">
      <alignment vertical="center"/>
    </xf>
    <xf numFmtId="0" fontId="3" fillId="0" borderId="14" xfId="0" applyFont="1" applyFill="1" applyBorder="1" applyAlignment="1">
      <alignment horizontal="distributed" vertical="center" justifyLastLine="1"/>
    </xf>
    <xf numFmtId="0" fontId="11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0" fontId="3" fillId="0" borderId="0" xfId="0" applyFont="1" applyFill="1" applyAlignment="1"/>
    <xf numFmtId="0" fontId="3" fillId="0" borderId="0" xfId="0" applyFont="1" applyFill="1" applyAlignment="1">
      <alignment vertical="top"/>
    </xf>
    <xf numFmtId="0" fontId="3" fillId="0" borderId="15" xfId="0" applyFont="1" applyFill="1" applyBorder="1" applyAlignment="1">
      <alignment vertical="center"/>
    </xf>
    <xf numFmtId="0" fontId="3" fillId="0" borderId="0" xfId="3" applyFont="1" applyFill="1" applyAlignment="1">
      <alignment vertical="center" shrinkToFit="1"/>
    </xf>
    <xf numFmtId="0" fontId="3" fillId="0" borderId="3" xfId="3" applyFont="1" applyFill="1" applyBorder="1" applyAlignment="1">
      <alignment horizontal="distributed" vertical="center" shrinkToFit="1"/>
    </xf>
    <xf numFmtId="176" fontId="3" fillId="0" borderId="0" xfId="3" applyNumberFormat="1" applyFont="1" applyFill="1" applyBorder="1" applyAlignment="1">
      <alignment vertical="center" shrinkToFit="1"/>
    </xf>
    <xf numFmtId="176" fontId="3" fillId="0" borderId="6" xfId="3" applyNumberFormat="1" applyFont="1" applyFill="1" applyBorder="1" applyAlignment="1">
      <alignment vertical="center" shrinkToFit="1"/>
    </xf>
    <xf numFmtId="0" fontId="3" fillId="0" borderId="1" xfId="3" applyFont="1" applyFill="1" applyBorder="1" applyAlignment="1">
      <alignment horizontal="distributed" vertical="center" shrinkToFit="1"/>
    </xf>
    <xf numFmtId="0" fontId="3" fillId="0" borderId="0" xfId="0" applyFont="1" applyFill="1" applyAlignment="1">
      <alignment vertical="center" shrinkToFit="1"/>
    </xf>
    <xf numFmtId="0" fontId="3" fillId="0" borderId="3" xfId="0" applyFont="1" applyFill="1" applyBorder="1" applyAlignment="1">
      <alignment horizontal="distributed" vertical="center" shrinkToFit="1"/>
    </xf>
    <xf numFmtId="176" fontId="3" fillId="0" borderId="0" xfId="0" applyNumberFormat="1" applyFont="1" applyFill="1" applyAlignment="1">
      <alignment vertical="center" shrinkToFit="1"/>
    </xf>
    <xf numFmtId="0" fontId="3" fillId="0" borderId="12" xfId="0" applyFont="1" applyFill="1" applyBorder="1" applyAlignment="1">
      <alignment horizontal="distributed" vertical="center" shrinkToFit="1"/>
    </xf>
    <xf numFmtId="0" fontId="3" fillId="0" borderId="0" xfId="0" applyFont="1" applyFill="1" applyBorder="1" applyAlignment="1">
      <alignment vertical="top"/>
    </xf>
    <xf numFmtId="182" fontId="3" fillId="0" borderId="4" xfId="0" applyNumberFormat="1" applyFont="1" applyFill="1" applyBorder="1" applyAlignment="1">
      <alignment vertical="top"/>
    </xf>
    <xf numFmtId="182" fontId="3" fillId="0" borderId="0" xfId="0" applyNumberFormat="1" applyFont="1" applyFill="1" applyBorder="1" applyAlignment="1">
      <alignment vertical="top"/>
    </xf>
    <xf numFmtId="184" fontId="3" fillId="0" borderId="0" xfId="0" applyNumberFormat="1" applyFont="1" applyFill="1" applyBorder="1" applyAlignment="1">
      <alignment vertical="top"/>
    </xf>
    <xf numFmtId="185" fontId="3" fillId="0" borderId="4" xfId="0" applyNumberFormat="1" applyFont="1" applyFill="1" applyBorder="1" applyAlignment="1">
      <alignment vertical="top"/>
    </xf>
    <xf numFmtId="187" fontId="3" fillId="0" borderId="0" xfId="0" applyNumberFormat="1" applyFont="1" applyFill="1" applyBorder="1" applyAlignment="1">
      <alignment vertical="center"/>
    </xf>
    <xf numFmtId="179" fontId="3" fillId="0" borderId="0" xfId="0" applyNumberFormat="1" applyFont="1" applyFill="1" applyBorder="1" applyAlignment="1">
      <alignment horizontal="right" vertical="center"/>
    </xf>
    <xf numFmtId="180" fontId="3" fillId="0" borderId="0" xfId="0" applyNumberFormat="1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 shrinkToFit="1"/>
    </xf>
    <xf numFmtId="176" fontId="7" fillId="0" borderId="0" xfId="0" applyNumberFormat="1" applyFont="1" applyFill="1" applyBorder="1" applyAlignment="1">
      <alignment vertical="center" shrinkToFit="1"/>
    </xf>
    <xf numFmtId="176" fontId="3" fillId="0" borderId="6" xfId="0" applyNumberFormat="1" applyFont="1" applyFill="1" applyBorder="1" applyAlignment="1">
      <alignment vertical="center" shrinkToFit="1"/>
    </xf>
    <xf numFmtId="0" fontId="3" fillId="0" borderId="6" xfId="0" applyFont="1" applyFill="1" applyBorder="1" applyAlignment="1">
      <alignment horizontal="distributed" vertical="center" justifyLastLine="1"/>
    </xf>
    <xf numFmtId="176" fontId="8" fillId="0" borderId="0" xfId="0" applyNumberFormat="1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176" fontId="3" fillId="0" borderId="0" xfId="0" applyNumberFormat="1" applyFont="1" applyFill="1" applyBorder="1" applyAlignment="1"/>
    <xf numFmtId="176" fontId="3" fillId="0" borderId="6" xfId="0" applyNumberFormat="1" applyFont="1" applyFill="1" applyBorder="1" applyAlignment="1">
      <alignment vertical="top"/>
    </xf>
    <xf numFmtId="0" fontId="8" fillId="0" borderId="6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justifyLastLine="1"/>
    </xf>
    <xf numFmtId="0" fontId="3" fillId="0" borderId="15" xfId="0" applyFont="1" applyFill="1" applyBorder="1" applyAlignment="1">
      <alignment horizontal="center" vertical="center"/>
    </xf>
    <xf numFmtId="0" fontId="3" fillId="0" borderId="15" xfId="3" applyFont="1" applyFill="1" applyBorder="1" applyAlignment="1">
      <alignment vertical="center"/>
    </xf>
    <xf numFmtId="188" fontId="3" fillId="0" borderId="17" xfId="0" applyNumberFormat="1" applyFont="1" applyFill="1" applyBorder="1" applyAlignment="1">
      <alignment vertical="center"/>
    </xf>
    <xf numFmtId="176" fontId="3" fillId="0" borderId="17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vertical="center"/>
    </xf>
    <xf numFmtId="176" fontId="3" fillId="0" borderId="4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vertical="center" shrinkToFit="1"/>
    </xf>
    <xf numFmtId="176" fontId="7" fillId="0" borderId="0" xfId="4" applyNumberFormat="1" applyFont="1" applyFill="1" applyBorder="1" applyAlignment="1">
      <alignment vertical="center"/>
    </xf>
    <xf numFmtId="0" fontId="8" fillId="0" borderId="19" xfId="0" applyFont="1" applyFill="1" applyBorder="1" applyAlignment="1">
      <alignment vertical="top"/>
    </xf>
    <xf numFmtId="176" fontId="3" fillId="0" borderId="0" xfId="4" applyNumberFormat="1" applyFont="1" applyFill="1" applyBorder="1" applyAlignment="1">
      <alignment horizontal="right" vertical="center"/>
    </xf>
    <xf numFmtId="176" fontId="3" fillId="0" borderId="0" xfId="4" applyNumberFormat="1" applyFont="1" applyFill="1" applyBorder="1" applyAlignment="1">
      <alignment horizontal="right" vertical="center" shrinkToFit="1"/>
    </xf>
    <xf numFmtId="0" fontId="12" fillId="0" borderId="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distributed" vertical="center" shrinkToFit="1"/>
    </xf>
    <xf numFmtId="0" fontId="3" fillId="0" borderId="4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distributed" vertical="center" shrinkToFit="1"/>
    </xf>
    <xf numFmtId="0" fontId="3" fillId="0" borderId="1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distributed" vertical="center" shrinkToFit="1"/>
    </xf>
    <xf numFmtId="0" fontId="5" fillId="0" borderId="4" xfId="0" applyFont="1" applyFill="1" applyBorder="1" applyAlignment="1">
      <alignment horizontal="distributed" vertical="center" justifyLastLine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distributed" justifyLastLine="1"/>
    </xf>
    <xf numFmtId="0" fontId="3" fillId="0" borderId="1" xfId="0" applyFont="1" applyFill="1" applyBorder="1" applyAlignment="1">
      <alignment horizontal="distributed" vertical="top" justifyLastLine="1"/>
    </xf>
    <xf numFmtId="0" fontId="3" fillId="0" borderId="15" xfId="0" applyFont="1" applyFill="1" applyBorder="1" applyAlignment="1">
      <alignment horizontal="left" vertical="center" shrinkToFit="1"/>
    </xf>
    <xf numFmtId="0" fontId="3" fillId="0" borderId="15" xfId="0" applyFont="1" applyFill="1" applyBorder="1" applyAlignment="1">
      <alignment horizontal="left" vertical="center" justifyLastLine="1"/>
    </xf>
    <xf numFmtId="0" fontId="3" fillId="0" borderId="19" xfId="0" applyFont="1" applyFill="1" applyBorder="1" applyAlignment="1">
      <alignment horizontal="left" vertical="center" justifyLastLine="1"/>
    </xf>
    <xf numFmtId="0" fontId="3" fillId="0" borderId="0" xfId="0" applyFont="1" applyFill="1" applyAlignment="1">
      <alignment horizontal="right" vertical="center"/>
    </xf>
    <xf numFmtId="181" fontId="3" fillId="0" borderId="0" xfId="0" applyNumberFormat="1" applyFont="1" applyFill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justifyLastLine="1"/>
    </xf>
    <xf numFmtId="0" fontId="6" fillId="0" borderId="22" xfId="0" applyFont="1" applyFill="1" applyBorder="1" applyAlignment="1">
      <alignment horizontal="distributed" vertical="center" justifyLastLine="1"/>
    </xf>
    <xf numFmtId="0" fontId="6" fillId="0" borderId="1" xfId="0" applyFont="1" applyFill="1" applyBorder="1" applyAlignment="1">
      <alignment horizontal="distributed" vertical="center" justifyLastLine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justifyLastLine="1"/>
    </xf>
    <xf numFmtId="0" fontId="3" fillId="0" borderId="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justifyLastLine="1"/>
    </xf>
    <xf numFmtId="0" fontId="3" fillId="0" borderId="4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right" vertical="top"/>
    </xf>
    <xf numFmtId="0" fontId="3" fillId="0" borderId="18" xfId="0" applyFont="1" applyFill="1" applyBorder="1" applyAlignment="1">
      <alignment horizontal="right" vertical="center"/>
    </xf>
    <xf numFmtId="0" fontId="3" fillId="0" borderId="23" xfId="0" applyFont="1" applyFill="1" applyBorder="1" applyAlignment="1">
      <alignment vertical="center"/>
    </xf>
    <xf numFmtId="0" fontId="8" fillId="0" borderId="0" xfId="3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right" vertical="center"/>
    </xf>
    <xf numFmtId="0" fontId="8" fillId="0" borderId="16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4" xfId="0" applyNumberFormat="1" applyFont="1" applyFill="1" applyBorder="1" applyAlignment="1">
      <alignment horizontal="right" vertical="center"/>
    </xf>
    <xf numFmtId="182" fontId="3" fillId="0" borderId="4" xfId="0" applyNumberFormat="1" applyFont="1" applyFill="1" applyBorder="1" applyAlignment="1">
      <alignment vertical="center"/>
    </xf>
    <xf numFmtId="182" fontId="3" fillId="0" borderId="0" xfId="0" applyNumberFormat="1" applyFont="1" applyFill="1" applyBorder="1" applyAlignment="1">
      <alignment vertical="center"/>
    </xf>
    <xf numFmtId="184" fontId="3" fillId="0" borderId="0" xfId="0" applyNumberFormat="1" applyFont="1" applyFill="1" applyBorder="1" applyAlignment="1">
      <alignment vertical="center"/>
    </xf>
    <xf numFmtId="185" fontId="3" fillId="0" borderId="4" xfId="0" applyNumberFormat="1" applyFont="1" applyFill="1" applyBorder="1" applyAlignment="1">
      <alignment vertical="center"/>
    </xf>
    <xf numFmtId="0" fontId="3" fillId="0" borderId="6" xfId="0" applyFont="1" applyFill="1" applyBorder="1" applyAlignment="1">
      <alignment vertical="top"/>
    </xf>
    <xf numFmtId="0" fontId="3" fillId="0" borderId="0" xfId="3" applyFont="1" applyFill="1" applyBorder="1" applyAlignment="1">
      <alignment horizontal="right" vertical="center"/>
    </xf>
    <xf numFmtId="0" fontId="3" fillId="0" borderId="22" xfId="0" applyFont="1" applyFill="1" applyBorder="1" applyAlignment="1">
      <alignment horizontal="distributed" justifyLastLine="1"/>
    </xf>
    <xf numFmtId="189" fontId="3" fillId="0" borderId="0" xfId="0" applyNumberFormat="1" applyFont="1" applyFill="1" applyBorder="1" applyAlignment="1">
      <alignment vertical="center"/>
    </xf>
    <xf numFmtId="189" fontId="3" fillId="0" borderId="6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vertical="center" justifyLastLine="1"/>
    </xf>
    <xf numFmtId="181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shrinkToFit="1"/>
    </xf>
    <xf numFmtId="176" fontId="3" fillId="0" borderId="4" xfId="0" applyNumberFormat="1" applyFont="1" applyFill="1" applyBorder="1" applyAlignment="1" applyProtection="1">
      <alignment vertical="center" shrinkToFit="1"/>
      <protection locked="0"/>
    </xf>
    <xf numFmtId="176" fontId="3" fillId="0" borderId="0" xfId="0" applyNumberFormat="1" applyFont="1" applyFill="1" applyBorder="1" applyAlignment="1" applyProtection="1">
      <alignment vertical="center" shrinkToFit="1"/>
      <protection locked="0"/>
    </xf>
    <xf numFmtId="179" fontId="8" fillId="0" borderId="6" xfId="0" applyNumberFormat="1" applyFont="1" applyFill="1" applyBorder="1" applyAlignment="1">
      <alignment horizontal="left" vertical="center"/>
    </xf>
    <xf numFmtId="176" fontId="8" fillId="0" borderId="4" xfId="0" applyNumberFormat="1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>
      <alignment horizontal="right" vertical="top"/>
    </xf>
    <xf numFmtId="183" fontId="3" fillId="0" borderId="0" xfId="0" applyNumberFormat="1" applyFont="1" applyFill="1" applyBorder="1" applyAlignment="1">
      <alignment vertical="top"/>
    </xf>
    <xf numFmtId="0" fontId="3" fillId="0" borderId="15" xfId="0" applyFont="1" applyFill="1" applyBorder="1" applyAlignment="1">
      <alignment vertical="top"/>
    </xf>
    <xf numFmtId="0" fontId="8" fillId="0" borderId="0" xfId="0" applyFont="1" applyFill="1" applyAlignment="1">
      <alignment vertical="top"/>
    </xf>
    <xf numFmtId="185" fontId="3" fillId="0" borderId="0" xfId="0" applyNumberFormat="1" applyFont="1" applyFill="1" applyBorder="1" applyAlignment="1">
      <alignment vertical="top"/>
    </xf>
    <xf numFmtId="176" fontId="3" fillId="0" borderId="0" xfId="0" applyNumberFormat="1" applyFont="1" applyFill="1" applyBorder="1" applyAlignment="1">
      <alignment vertical="top"/>
    </xf>
    <xf numFmtId="0" fontId="3" fillId="0" borderId="0" xfId="0" applyFont="1" applyFill="1" applyAlignment="1">
      <alignment vertical="center" justifyLastLine="1"/>
    </xf>
    <xf numFmtId="176" fontId="18" fillId="0" borderId="0" xfId="0" applyNumberFormat="1" applyFont="1" applyFill="1" applyBorder="1" applyAlignment="1">
      <alignment vertical="center"/>
    </xf>
    <xf numFmtId="180" fontId="3" fillId="0" borderId="4" xfId="0" applyNumberFormat="1" applyFont="1" applyFill="1" applyBorder="1" applyAlignment="1">
      <alignment vertical="center"/>
    </xf>
    <xf numFmtId="186" fontId="3" fillId="0" borderId="0" xfId="0" applyNumberFormat="1" applyFont="1" applyFill="1" applyBorder="1" applyAlignment="1">
      <alignment horizontal="center" vertical="center"/>
    </xf>
    <xf numFmtId="0" fontId="3" fillId="0" borderId="0" xfId="0" quotePrefix="1" applyFont="1" applyFill="1" applyAlignment="1">
      <alignment horizontal="distributed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vertical="center"/>
    </xf>
    <xf numFmtId="0" fontId="3" fillId="0" borderId="0" xfId="0" quotePrefix="1" applyFont="1" applyFill="1" applyAlignment="1">
      <alignment horizontal="distributed" vertical="center" justifyLastLine="1"/>
    </xf>
    <xf numFmtId="0" fontId="5" fillId="0" borderId="0" xfId="0" applyFont="1" applyFill="1"/>
    <xf numFmtId="0" fontId="3" fillId="0" borderId="0" xfId="0" quotePrefix="1" applyFont="1" applyFill="1" applyAlignment="1">
      <alignment horizontal="center" vertical="center"/>
    </xf>
    <xf numFmtId="0" fontId="0" fillId="0" borderId="0" xfId="0" applyFont="1" applyFill="1"/>
    <xf numFmtId="176" fontId="3" fillId="0" borderId="4" xfId="0" applyNumberFormat="1" applyFont="1" applyFill="1" applyBorder="1" applyAlignment="1">
      <alignment vertical="top"/>
    </xf>
    <xf numFmtId="0" fontId="0" fillId="0" borderId="0" xfId="0" applyFont="1" applyFill="1" applyBorder="1"/>
    <xf numFmtId="0" fontId="3" fillId="0" borderId="0" xfId="0" quotePrefix="1" applyFont="1" applyFill="1" applyAlignment="1">
      <alignment horizontal="left" vertical="center"/>
    </xf>
    <xf numFmtId="181" fontId="8" fillId="0" borderId="0" xfId="0" applyNumberFormat="1" applyFont="1" applyFill="1" applyAlignment="1">
      <alignment vertical="center"/>
    </xf>
    <xf numFmtId="0" fontId="18" fillId="0" borderId="0" xfId="0" applyFont="1" applyFill="1" applyBorder="1" applyAlignment="1">
      <alignment vertical="center"/>
    </xf>
    <xf numFmtId="0" fontId="3" fillId="0" borderId="0" xfId="0" quotePrefix="1" applyFont="1" applyFill="1" applyAlignment="1">
      <alignment horizontal="left" vertical="center" justifyLastLine="1"/>
    </xf>
    <xf numFmtId="176" fontId="3" fillId="0" borderId="0" xfId="3" applyNumberFormat="1" applyFont="1" applyFill="1" applyBorder="1" applyAlignment="1">
      <alignment horizontal="right" vertical="center"/>
    </xf>
    <xf numFmtId="176" fontId="3" fillId="0" borderId="0" xfId="3" applyNumberFormat="1" applyFont="1" applyFill="1" applyBorder="1" applyAlignment="1">
      <alignment horizontal="right" vertical="center" shrinkToFit="1"/>
    </xf>
    <xf numFmtId="0" fontId="3" fillId="0" borderId="0" xfId="3" quotePrefix="1" applyFont="1" applyFill="1" applyAlignment="1">
      <alignment horizontal="center" vertical="center" shrinkToFit="1"/>
    </xf>
    <xf numFmtId="176" fontId="8" fillId="0" borderId="6" xfId="4" applyNumberFormat="1" applyFont="1" applyFill="1" applyBorder="1" applyAlignment="1">
      <alignment horizontal="right" vertical="center"/>
    </xf>
    <xf numFmtId="0" fontId="3" fillId="0" borderId="0" xfId="3" quotePrefix="1" applyFont="1" applyFill="1" applyAlignment="1">
      <alignment horizontal="right" vertical="center"/>
    </xf>
    <xf numFmtId="0" fontId="3" fillId="0" borderId="0" xfId="0" quotePrefix="1" applyFont="1" applyFill="1" applyAlignment="1">
      <alignment horizontal="right" vertical="center"/>
    </xf>
    <xf numFmtId="190" fontId="0" fillId="0" borderId="0" xfId="0" applyNumberFormat="1" applyFont="1" applyFill="1"/>
    <xf numFmtId="190" fontId="0" fillId="0" borderId="0" xfId="0" applyNumberFormat="1" applyFont="1" applyFill="1" applyAlignment="1">
      <alignment vertical="center"/>
    </xf>
    <xf numFmtId="190" fontId="0" fillId="0" borderId="6" xfId="0" applyNumberFormat="1" applyFont="1" applyFill="1" applyBorder="1" applyAlignment="1">
      <alignment vertical="top"/>
    </xf>
    <xf numFmtId="0" fontId="3" fillId="0" borderId="0" xfId="0" applyFont="1" applyFill="1" applyAlignment="1">
      <alignment vertical="center" wrapText="1"/>
    </xf>
    <xf numFmtId="176" fontId="3" fillId="0" borderId="5" xfId="0" applyNumberFormat="1" applyFont="1" applyFill="1" applyBorder="1" applyAlignment="1">
      <alignment vertical="top"/>
    </xf>
    <xf numFmtId="0" fontId="3" fillId="0" borderId="6" xfId="0" applyNumberFormat="1" applyFont="1" applyFill="1" applyBorder="1" applyAlignment="1">
      <alignment horizontal="center" vertical="top"/>
    </xf>
    <xf numFmtId="0" fontId="0" fillId="0" borderId="13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distributed" vertical="center" justifyLastLine="1"/>
    </xf>
    <xf numFmtId="0" fontId="3" fillId="0" borderId="7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15" xfId="0" applyFont="1" applyFill="1" applyBorder="1" applyAlignment="1">
      <alignment horizontal="distributed" vertical="center" justifyLastLine="1"/>
    </xf>
    <xf numFmtId="0" fontId="3" fillId="0" borderId="12" xfId="0" applyFont="1" applyFill="1" applyBorder="1" applyAlignment="1">
      <alignment horizontal="distributed" vertical="center" justifyLastLine="1"/>
    </xf>
    <xf numFmtId="0" fontId="3" fillId="0" borderId="0" xfId="0" applyFont="1" applyFill="1" applyAlignment="1">
      <alignment horizontal="distributed" vertical="center" justifyLastLine="1"/>
    </xf>
    <xf numFmtId="0" fontId="3" fillId="0" borderId="4" xfId="0" applyFont="1" applyFill="1" applyBorder="1" applyAlignment="1">
      <alignment horizontal="distributed" vertical="center" justifyLastLine="1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3" xfId="0" applyFont="1" applyFill="1" applyBorder="1" applyAlignment="1">
      <alignment horizontal="distributed" vertical="center" justifyLastLine="1"/>
    </xf>
    <xf numFmtId="0" fontId="3" fillId="0" borderId="10" xfId="0" applyFont="1" applyFill="1" applyBorder="1" applyAlignment="1">
      <alignment horizontal="distributed" vertical="center" justifyLastLine="1"/>
    </xf>
    <xf numFmtId="0" fontId="3" fillId="0" borderId="21" xfId="0" applyFont="1" applyFill="1" applyBorder="1" applyAlignment="1">
      <alignment horizontal="distributed" vertical="center" justifyLastLine="1"/>
    </xf>
    <xf numFmtId="0" fontId="0" fillId="0" borderId="0" xfId="0" applyFont="1" applyFill="1" applyBorder="1" applyAlignment="1">
      <alignment vertical="center"/>
    </xf>
    <xf numFmtId="56" fontId="3" fillId="0" borderId="0" xfId="0" quotePrefix="1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distributed" vertical="center"/>
    </xf>
    <xf numFmtId="0" fontId="3" fillId="0" borderId="20" xfId="0" applyFont="1" applyFill="1" applyBorder="1" applyAlignment="1">
      <alignment horizontal="distributed" vertical="center" justifyLastLine="1"/>
    </xf>
    <xf numFmtId="0" fontId="0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181" fontId="3" fillId="0" borderId="4" xfId="0" applyNumberFormat="1" applyFont="1" applyFill="1" applyBorder="1" applyAlignment="1">
      <alignment horizontal="center" vertical="center"/>
    </xf>
    <xf numFmtId="181" fontId="3" fillId="0" borderId="15" xfId="0" applyNumberFormat="1" applyFont="1" applyFill="1" applyBorder="1" applyAlignment="1">
      <alignment horizontal="center" vertical="center"/>
    </xf>
    <xf numFmtId="181" fontId="3" fillId="0" borderId="0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distributed" vertical="center" justifyLastLine="1"/>
    </xf>
    <xf numFmtId="0" fontId="3" fillId="0" borderId="9" xfId="0" applyFont="1" applyFill="1" applyBorder="1" applyAlignment="1">
      <alignment horizontal="center" vertical="center" justifyLastLine="1"/>
    </xf>
    <xf numFmtId="0" fontId="3" fillId="0" borderId="0" xfId="0" applyFont="1" applyFill="1" applyAlignment="1">
      <alignment horizontal="center" vertical="center"/>
    </xf>
    <xf numFmtId="0" fontId="7" fillId="0" borderId="0" xfId="3" applyFont="1" applyFill="1" applyBorder="1" applyAlignment="1">
      <alignment horizontal="distributed" vertical="center"/>
    </xf>
    <xf numFmtId="0" fontId="3" fillId="0" borderId="9" xfId="3" applyFont="1" applyFill="1" applyBorder="1" applyAlignment="1">
      <alignment horizontal="center" vertical="center" justifyLastLine="1"/>
    </xf>
    <xf numFmtId="0" fontId="3" fillId="0" borderId="3" xfId="3" applyFont="1" applyFill="1" applyBorder="1" applyAlignment="1">
      <alignment horizontal="distributed" vertical="center" justifyLastLine="1"/>
    </xf>
    <xf numFmtId="0" fontId="3" fillId="0" borderId="11" xfId="3" applyFont="1" applyFill="1" applyBorder="1" applyAlignment="1">
      <alignment horizontal="distributed" vertical="center" justifyLastLine="1"/>
    </xf>
    <xf numFmtId="0" fontId="3" fillId="0" borderId="12" xfId="3" applyFont="1" applyFill="1" applyBorder="1" applyAlignment="1">
      <alignment horizontal="distributed" vertical="center" justifyLastLine="1"/>
    </xf>
    <xf numFmtId="0" fontId="3" fillId="0" borderId="0" xfId="3" applyFont="1" applyFill="1" applyAlignment="1">
      <alignment horizontal="distributed" vertical="center"/>
    </xf>
    <xf numFmtId="0" fontId="3" fillId="0" borderId="7" xfId="3" applyFont="1" applyFill="1" applyBorder="1" applyAlignment="1">
      <alignment horizontal="distributed" vertical="center" justifyLastLine="1"/>
    </xf>
    <xf numFmtId="0" fontId="3" fillId="0" borderId="1" xfId="3" applyFont="1" applyFill="1" applyBorder="1" applyAlignment="1">
      <alignment horizontal="distributed" vertical="center" justifyLastLine="1"/>
    </xf>
    <xf numFmtId="0" fontId="3" fillId="0" borderId="1" xfId="3" applyFont="1" applyFill="1" applyBorder="1" applyAlignment="1">
      <alignment horizontal="left" vertical="center"/>
    </xf>
    <xf numFmtId="0" fontId="3" fillId="0" borderId="10" xfId="3" applyFont="1" applyFill="1" applyBorder="1" applyAlignment="1">
      <alignment horizontal="distributed" vertical="center" justifyLastLine="1"/>
    </xf>
    <xf numFmtId="0" fontId="3" fillId="0" borderId="0" xfId="3" applyFont="1" applyFill="1" applyAlignment="1">
      <alignment horizontal="distributed" vertical="center" justifyLastLine="1"/>
    </xf>
    <xf numFmtId="0" fontId="0" fillId="0" borderId="7" xfId="0" applyFont="1" applyFill="1" applyBorder="1" applyAlignment="1">
      <alignment horizontal="distributed" vertical="center" justifyLastLine="1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3" xfId="0" applyFont="1" applyFill="1" applyBorder="1" applyAlignment="1">
      <alignment vertical="center" shrinkToFit="1"/>
    </xf>
    <xf numFmtId="0" fontId="0" fillId="0" borderId="8" xfId="0" applyFont="1" applyFill="1" applyBorder="1" applyAlignment="1"/>
    <xf numFmtId="0" fontId="0" fillId="0" borderId="6" xfId="0" applyFont="1" applyFill="1" applyBorder="1" applyAlignment="1">
      <alignment vertical="top"/>
    </xf>
    <xf numFmtId="176" fontId="3" fillId="0" borderId="0" xfId="0" applyNumberFormat="1" applyFont="1" applyFill="1" applyBorder="1" applyAlignment="1" applyProtection="1">
      <alignment vertical="center"/>
      <protection locked="0"/>
    </xf>
    <xf numFmtId="183" fontId="3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distributed" vertical="center"/>
    </xf>
    <xf numFmtId="176" fontId="19" fillId="0" borderId="0" xfId="0" applyNumberFormat="1" applyFont="1" applyFill="1" applyBorder="1" applyAlignment="1">
      <alignment vertical="center"/>
    </xf>
    <xf numFmtId="176" fontId="19" fillId="0" borderId="0" xfId="0" applyNumberFormat="1" applyFont="1" applyFill="1" applyBorder="1" applyAlignment="1">
      <alignment vertical="top"/>
    </xf>
    <xf numFmtId="0" fontId="3" fillId="0" borderId="9" xfId="0" applyFont="1" applyFill="1" applyBorder="1" applyAlignment="1">
      <alignment horizontal="distributed" vertical="center" justifyLastLine="1"/>
    </xf>
    <xf numFmtId="0" fontId="3" fillId="0" borderId="7" xfId="0" applyFont="1" applyFill="1" applyBorder="1" applyAlignment="1">
      <alignment horizontal="distributed" vertical="center" justifyLastLine="1"/>
    </xf>
    <xf numFmtId="0" fontId="3" fillId="0" borderId="13" xfId="0" applyFont="1" applyFill="1" applyBorder="1" applyAlignment="1">
      <alignment horizontal="distributed" vertical="center" justifyLastLine="1"/>
    </xf>
    <xf numFmtId="0" fontId="3" fillId="0" borderId="24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15" xfId="0" applyFont="1" applyFill="1" applyBorder="1" applyAlignment="1">
      <alignment horizontal="distributed" vertical="center" justifyLastLine="1"/>
    </xf>
    <xf numFmtId="0" fontId="3" fillId="0" borderId="12" xfId="0" applyFont="1" applyFill="1" applyBorder="1" applyAlignment="1">
      <alignment horizontal="distributed" vertical="center" justifyLastLine="1"/>
    </xf>
    <xf numFmtId="0" fontId="3" fillId="0" borderId="25" xfId="0" applyFont="1" applyFill="1" applyBorder="1" applyAlignment="1">
      <alignment horizontal="distributed" vertical="center" justifyLastLine="1"/>
    </xf>
    <xf numFmtId="0" fontId="3" fillId="0" borderId="0" xfId="0" applyFont="1" applyFill="1" applyAlignment="1">
      <alignment horizontal="distributed" vertical="center" justifyLastLine="1"/>
    </xf>
    <xf numFmtId="0" fontId="3" fillId="0" borderId="4" xfId="0" applyFont="1" applyFill="1" applyBorder="1" applyAlignment="1">
      <alignment horizontal="distributed" vertical="center" justifyLastLine="1"/>
    </xf>
    <xf numFmtId="0" fontId="3" fillId="0" borderId="1" xfId="0" applyFont="1" applyFill="1" applyBorder="1" applyAlignment="1">
      <alignment horizontal="distributed" vertical="center" justifyLastLine="1"/>
    </xf>
    <xf numFmtId="0" fontId="3" fillId="0" borderId="3" xfId="0" applyFont="1" applyFill="1" applyBorder="1" applyAlignment="1">
      <alignment horizontal="distributed" vertical="center" justifyLastLine="1"/>
    </xf>
    <xf numFmtId="0" fontId="3" fillId="0" borderId="11" xfId="0" applyFont="1" applyFill="1" applyBorder="1" applyAlignment="1">
      <alignment horizontal="distributed" vertical="center" justifyLastLine="1"/>
    </xf>
    <xf numFmtId="0" fontId="0" fillId="0" borderId="0" xfId="0" applyFont="1" applyFill="1" applyAlignment="1">
      <alignment horizontal="distributed" vertical="center" justifyLastLine="1"/>
    </xf>
    <xf numFmtId="0" fontId="3" fillId="0" borderId="0" xfId="0" applyFont="1" applyFill="1" applyAlignment="1">
      <alignment vertical="top" wrapText="1"/>
    </xf>
    <xf numFmtId="0" fontId="0" fillId="0" borderId="0" xfId="0" applyFont="1" applyFill="1" applyAlignment="1">
      <alignment vertical="top" wrapText="1"/>
    </xf>
    <xf numFmtId="56" fontId="3" fillId="0" borderId="0" xfId="0" quotePrefix="1" applyNumberFormat="1" applyFont="1" applyFill="1" applyAlignment="1">
      <alignment horizontal="center" vertical="center"/>
    </xf>
    <xf numFmtId="178" fontId="3" fillId="0" borderId="0" xfId="0" applyNumberFormat="1" applyFont="1" applyFill="1" applyBorder="1" applyAlignment="1">
      <alignment horizontal="right" vertical="center"/>
    </xf>
    <xf numFmtId="178" fontId="3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22" xfId="0" applyFont="1" applyFill="1" applyBorder="1" applyAlignment="1">
      <alignment horizontal="distributed" vertical="center" justifyLastLine="1"/>
    </xf>
    <xf numFmtId="0" fontId="3" fillId="0" borderId="26" xfId="0" applyFont="1" applyFill="1" applyBorder="1" applyAlignment="1">
      <alignment horizontal="distributed" vertical="center" justifyLastLine="1"/>
    </xf>
    <xf numFmtId="0" fontId="3" fillId="0" borderId="21" xfId="0" applyFont="1" applyFill="1" applyBorder="1" applyAlignment="1">
      <alignment horizontal="distributed" vertical="center" justifyLastLine="1"/>
    </xf>
    <xf numFmtId="0" fontId="3" fillId="0" borderId="10" xfId="0" applyFont="1" applyFill="1" applyBorder="1" applyAlignment="1">
      <alignment horizontal="distributed" vertical="center" justifyLastLine="1"/>
    </xf>
    <xf numFmtId="0" fontId="3" fillId="0" borderId="26" xfId="0" applyFont="1" applyFill="1" applyBorder="1" applyAlignment="1">
      <alignment horizontal="distributed" vertical="center" wrapText="1" justifyLastLine="1"/>
    </xf>
    <xf numFmtId="0" fontId="0" fillId="0" borderId="27" xfId="0" applyFont="1" applyFill="1" applyBorder="1"/>
    <xf numFmtId="0" fontId="0" fillId="0" borderId="21" xfId="0" applyFont="1" applyFill="1" applyBorder="1"/>
    <xf numFmtId="0" fontId="3" fillId="0" borderId="4" xfId="0" applyFont="1" applyFill="1" applyBorder="1" applyAlignment="1">
      <alignment horizontal="right" vertical="center" justifyLastLine="1"/>
    </xf>
    <xf numFmtId="0" fontId="3" fillId="0" borderId="0" xfId="0" applyFont="1" applyFill="1" applyBorder="1" applyAlignment="1">
      <alignment horizontal="right" vertical="center" justifyLastLine="1"/>
    </xf>
    <xf numFmtId="0" fontId="3" fillId="0" borderId="11" xfId="0" applyFont="1" applyFill="1" applyBorder="1" applyAlignment="1">
      <alignment horizontal="center" vertical="center" justifyLastLine="1"/>
    </xf>
    <xf numFmtId="0" fontId="3" fillId="0" borderId="14" xfId="0" applyFont="1" applyFill="1" applyBorder="1" applyAlignment="1">
      <alignment horizontal="center" vertical="center" justifyLastLine="1"/>
    </xf>
    <xf numFmtId="0" fontId="3" fillId="0" borderId="0" xfId="0" applyFont="1" applyFill="1" applyBorder="1" applyAlignment="1">
      <alignment vertical="top" shrinkToFit="1"/>
    </xf>
    <xf numFmtId="0" fontId="0" fillId="0" borderId="0" xfId="0" applyFont="1" applyFill="1" applyBorder="1" applyAlignment="1">
      <alignment shrinkToFit="1"/>
    </xf>
    <xf numFmtId="0" fontId="3" fillId="0" borderId="20" xfId="0" applyFont="1" applyFill="1" applyBorder="1" applyAlignment="1">
      <alignment horizontal="distributed" vertical="center" justifyLastLine="1"/>
    </xf>
    <xf numFmtId="0" fontId="3" fillId="0" borderId="0" xfId="0" applyFont="1" applyFill="1" applyAlignment="1">
      <alignment horizontal="distributed" vertical="center"/>
    </xf>
    <xf numFmtId="0" fontId="0" fillId="0" borderId="0" xfId="0" applyFont="1" applyFill="1" applyAlignment="1">
      <alignment vertical="center"/>
    </xf>
    <xf numFmtId="0" fontId="7" fillId="0" borderId="7" xfId="0" applyFont="1" applyFill="1" applyBorder="1" applyAlignment="1">
      <alignment horizontal="distributed" vertical="center" justifyLastLine="1"/>
    </xf>
    <xf numFmtId="0" fontId="7" fillId="0" borderId="20" xfId="0" applyFont="1" applyFill="1" applyBorder="1" applyAlignment="1">
      <alignment horizontal="distributed" vertical="center" justifyLastLine="1"/>
    </xf>
    <xf numFmtId="0" fontId="7" fillId="0" borderId="9" xfId="0" applyFont="1" applyFill="1" applyBorder="1" applyAlignment="1">
      <alignment vertical="center" shrinkToFit="1"/>
    </xf>
    <xf numFmtId="0" fontId="7" fillId="0" borderId="20" xfId="0" applyFont="1" applyFill="1" applyBorder="1" applyAlignment="1">
      <alignment vertical="center" shrinkToFit="1"/>
    </xf>
    <xf numFmtId="0" fontId="7" fillId="0" borderId="9" xfId="0" applyFont="1" applyFill="1" applyBorder="1" applyAlignment="1">
      <alignment horizontal="distributed" vertical="center" justifyLastLine="1"/>
    </xf>
    <xf numFmtId="0" fontId="0" fillId="0" borderId="20" xfId="0" applyFont="1" applyFill="1" applyBorder="1"/>
    <xf numFmtId="0" fontId="0" fillId="0" borderId="7" xfId="0" applyFont="1" applyFill="1" applyBorder="1"/>
    <xf numFmtId="0" fontId="3" fillId="0" borderId="6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distributed" vertical="center" wrapText="1" justifyLastLine="1"/>
    </xf>
    <xf numFmtId="0" fontId="3" fillId="0" borderId="12" xfId="0" applyFont="1" applyFill="1" applyBorder="1" applyAlignment="1">
      <alignment horizontal="distributed" vertical="center" wrapText="1" justifyLastLine="1"/>
    </xf>
    <xf numFmtId="0" fontId="3" fillId="0" borderId="9" xfId="0" applyFont="1" applyFill="1" applyBorder="1" applyAlignment="1">
      <alignment horizontal="center" vertical="center" wrapText="1" justifyLastLine="1"/>
    </xf>
    <xf numFmtId="0" fontId="3" fillId="0" borderId="7" xfId="0" applyFont="1" applyFill="1" applyBorder="1" applyAlignment="1">
      <alignment horizontal="center" vertical="center" wrapText="1" justifyLastLine="1"/>
    </xf>
    <xf numFmtId="0" fontId="3" fillId="0" borderId="3" xfId="0" applyFont="1" applyFill="1" applyBorder="1" applyAlignment="1">
      <alignment horizontal="center" vertical="center" wrapText="1" justifyLastLine="1"/>
    </xf>
    <xf numFmtId="0" fontId="3" fillId="0" borderId="14" xfId="0" applyFont="1" applyFill="1" applyBorder="1" applyAlignment="1">
      <alignment horizontal="center" vertical="center" wrapText="1" justifyLastLine="1"/>
    </xf>
    <xf numFmtId="0" fontId="3" fillId="0" borderId="11" xfId="0" applyFont="1" applyFill="1" applyBorder="1" applyAlignment="1">
      <alignment horizontal="center" vertical="center" wrapText="1" justifyLastLine="1"/>
    </xf>
    <xf numFmtId="181" fontId="3" fillId="0" borderId="4" xfId="0" applyNumberFormat="1" applyFont="1" applyFill="1" applyBorder="1" applyAlignment="1">
      <alignment horizontal="center" vertical="center"/>
    </xf>
    <xf numFmtId="181" fontId="3" fillId="0" borderId="15" xfId="0" applyNumberFormat="1" applyFont="1" applyFill="1" applyBorder="1" applyAlignment="1">
      <alignment horizontal="center" vertical="center"/>
    </xf>
    <xf numFmtId="181" fontId="3" fillId="0" borderId="0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distributed" vertical="center" justifyLastLine="1"/>
    </xf>
    <xf numFmtId="0" fontId="8" fillId="0" borderId="7" xfId="0" applyFont="1" applyFill="1" applyBorder="1" applyAlignment="1">
      <alignment horizontal="distributed" vertical="center" justifyLastLine="1"/>
    </xf>
    <xf numFmtId="0" fontId="3" fillId="0" borderId="9" xfId="0" applyFont="1" applyFill="1" applyBorder="1" applyAlignment="1">
      <alignment horizontal="center" vertical="center" justifyLastLine="1"/>
    </xf>
    <xf numFmtId="0" fontId="3" fillId="0" borderId="20" xfId="0" applyFont="1" applyFill="1" applyBorder="1" applyAlignment="1">
      <alignment horizontal="center" vertical="center" justifyLastLine="1"/>
    </xf>
    <xf numFmtId="0" fontId="3" fillId="0" borderId="0" xfId="0" applyFont="1" applyFill="1" applyAlignment="1">
      <alignment horizontal="center" vertical="center"/>
    </xf>
    <xf numFmtId="0" fontId="3" fillId="0" borderId="0" xfId="3" applyFont="1" applyFill="1" applyAlignment="1">
      <alignment horizontal="distributed" vertical="center"/>
    </xf>
    <xf numFmtId="0" fontId="3" fillId="0" borderId="3" xfId="3" applyFont="1" applyFill="1" applyBorder="1" applyAlignment="1">
      <alignment horizontal="distributed" vertical="center" justifyLastLine="1"/>
    </xf>
    <xf numFmtId="0" fontId="3" fillId="0" borderId="11" xfId="3" applyFont="1" applyFill="1" applyBorder="1" applyAlignment="1">
      <alignment horizontal="distributed" vertical="center" justifyLastLine="1"/>
    </xf>
    <xf numFmtId="0" fontId="3" fillId="0" borderId="14" xfId="3" applyFont="1" applyFill="1" applyBorder="1" applyAlignment="1">
      <alignment horizontal="distributed" vertical="center" justifyLastLine="1"/>
    </xf>
    <xf numFmtId="0" fontId="3" fillId="0" borderId="1" xfId="3" applyFont="1" applyFill="1" applyBorder="1" applyAlignment="1">
      <alignment horizontal="left" vertical="center"/>
    </xf>
    <xf numFmtId="0" fontId="3" fillId="0" borderId="25" xfId="3" applyFont="1" applyFill="1" applyBorder="1" applyAlignment="1">
      <alignment horizontal="left" vertical="center"/>
    </xf>
    <xf numFmtId="0" fontId="3" fillId="0" borderId="12" xfId="3" applyFont="1" applyFill="1" applyBorder="1" applyAlignment="1">
      <alignment horizontal="center" vertical="center" shrinkToFit="1"/>
    </xf>
    <xf numFmtId="0" fontId="3" fillId="0" borderId="25" xfId="3" applyFont="1" applyFill="1" applyBorder="1" applyAlignment="1">
      <alignment horizontal="center" vertical="center" shrinkToFit="1"/>
    </xf>
    <xf numFmtId="0" fontId="3" fillId="0" borderId="7" xfId="3" applyFont="1" applyFill="1" applyBorder="1" applyAlignment="1">
      <alignment horizontal="distributed" vertical="center" justifyLastLine="1"/>
    </xf>
    <xf numFmtId="0" fontId="3" fillId="0" borderId="20" xfId="3" applyFont="1" applyFill="1" applyBorder="1" applyAlignment="1">
      <alignment horizontal="distributed" vertical="center" justifyLastLine="1"/>
    </xf>
    <xf numFmtId="0" fontId="3" fillId="0" borderId="9" xfId="3" applyFont="1" applyFill="1" applyBorder="1" applyAlignment="1">
      <alignment horizontal="distributed" vertical="center" justifyLastLine="1"/>
    </xf>
    <xf numFmtId="0" fontId="1" fillId="0" borderId="7" xfId="0" applyFont="1" applyFill="1" applyBorder="1" applyAlignment="1">
      <alignment horizontal="distributed" vertical="center" justifyLastLine="1"/>
    </xf>
    <xf numFmtId="0" fontId="1" fillId="0" borderId="20" xfId="0" applyFont="1" applyFill="1" applyBorder="1" applyAlignment="1">
      <alignment horizontal="distributed" vertical="center" justifyLastLine="1"/>
    </xf>
    <xf numFmtId="0" fontId="3" fillId="0" borderId="22" xfId="3" applyFont="1" applyFill="1" applyBorder="1" applyAlignment="1">
      <alignment horizontal="center" vertical="center" justifyLastLine="1"/>
    </xf>
    <xf numFmtId="0" fontId="3" fillId="0" borderId="8" xfId="3" applyFont="1" applyFill="1" applyBorder="1" applyAlignment="1">
      <alignment horizontal="center" vertical="center" justifyLastLine="1"/>
    </xf>
    <xf numFmtId="0" fontId="3" fillId="0" borderId="28" xfId="3" applyFont="1" applyFill="1" applyBorder="1" applyAlignment="1">
      <alignment horizontal="center" vertical="center" justifyLastLine="1"/>
    </xf>
    <xf numFmtId="0" fontId="1" fillId="0" borderId="10" xfId="0" applyFont="1" applyFill="1" applyBorder="1" applyAlignment="1">
      <alignment horizontal="distributed"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0" fontId="3" fillId="0" borderId="22" xfId="3" applyFont="1" applyFill="1" applyBorder="1" applyAlignment="1">
      <alignment horizontal="distributed" vertical="center" justifyLastLine="1"/>
    </xf>
    <xf numFmtId="0" fontId="3" fillId="0" borderId="28" xfId="3" applyFont="1" applyFill="1" applyBorder="1" applyAlignment="1">
      <alignment horizontal="distributed" vertical="center" justifyLastLine="1"/>
    </xf>
    <xf numFmtId="0" fontId="3" fillId="0" borderId="1" xfId="3" applyFont="1" applyFill="1" applyBorder="1" applyAlignment="1">
      <alignment horizontal="distributed" vertical="center" justifyLastLine="1"/>
    </xf>
    <xf numFmtId="0" fontId="3" fillId="0" borderId="25" xfId="3" applyFont="1" applyFill="1" applyBorder="1" applyAlignment="1">
      <alignment horizontal="distributed" vertical="center" justifyLastLine="1"/>
    </xf>
    <xf numFmtId="0" fontId="5" fillId="0" borderId="22" xfId="3" applyFont="1" applyFill="1" applyBorder="1" applyAlignment="1">
      <alignment horizontal="center" vertical="center" justifyLastLine="1"/>
    </xf>
    <xf numFmtId="0" fontId="5" fillId="0" borderId="28" xfId="3" applyFont="1" applyFill="1" applyBorder="1" applyAlignment="1">
      <alignment horizontal="center" vertical="center" justifyLastLine="1"/>
    </xf>
    <xf numFmtId="0" fontId="5" fillId="0" borderId="1" xfId="3" applyFont="1" applyFill="1" applyBorder="1" applyAlignment="1">
      <alignment horizontal="center" vertical="center" justifyLastLine="1"/>
    </xf>
    <xf numFmtId="0" fontId="5" fillId="0" borderId="25" xfId="3" applyFont="1" applyFill="1" applyBorder="1" applyAlignment="1">
      <alignment horizontal="center" vertical="center" justifyLastLine="1"/>
    </xf>
    <xf numFmtId="0" fontId="3" fillId="0" borderId="8" xfId="3" applyFont="1" applyFill="1" applyBorder="1" applyAlignment="1">
      <alignment horizontal="distributed" vertical="center" justifyLastLine="1"/>
    </xf>
    <xf numFmtId="0" fontId="3" fillId="0" borderId="12" xfId="3" applyFont="1" applyFill="1" applyBorder="1" applyAlignment="1">
      <alignment horizontal="distributed" vertical="center" justifyLastLine="1"/>
    </xf>
    <xf numFmtId="0" fontId="3" fillId="0" borderId="12" xfId="3" applyFont="1" applyFill="1" applyBorder="1" applyAlignment="1">
      <alignment horizontal="distributed" vertical="top" justifyLastLine="1"/>
    </xf>
    <xf numFmtId="0" fontId="3" fillId="0" borderId="25" xfId="3" applyFont="1" applyFill="1" applyBorder="1" applyAlignment="1">
      <alignment horizontal="distributed" vertical="top" justifyLastLine="1"/>
    </xf>
    <xf numFmtId="0" fontId="7" fillId="0" borderId="0" xfId="3" applyFont="1" applyFill="1" applyBorder="1" applyAlignment="1">
      <alignment horizontal="distributed" vertical="center"/>
    </xf>
    <xf numFmtId="0" fontId="7" fillId="0" borderId="15" xfId="3" applyFont="1" applyFill="1" applyBorder="1" applyAlignment="1">
      <alignment horizontal="distributed" vertical="center"/>
    </xf>
    <xf numFmtId="0" fontId="7" fillId="0" borderId="0" xfId="3" applyFont="1" applyFill="1" applyBorder="1" applyAlignment="1">
      <alignment horizontal="distributed" vertical="center" shrinkToFit="1"/>
    </xf>
    <xf numFmtId="0" fontId="7" fillId="0" borderId="15" xfId="3" applyFont="1" applyFill="1" applyBorder="1" applyAlignment="1">
      <alignment horizontal="distributed" vertical="center" shrinkToFit="1"/>
    </xf>
    <xf numFmtId="0" fontId="3" fillId="0" borderId="9" xfId="3" applyFont="1" applyFill="1" applyBorder="1" applyAlignment="1">
      <alignment horizontal="center" vertical="center" justifyLastLine="1"/>
    </xf>
    <xf numFmtId="0" fontId="3" fillId="0" borderId="7" xfId="3" applyFont="1" applyFill="1" applyBorder="1" applyAlignment="1">
      <alignment horizontal="center" vertical="center" justifyLastLine="1"/>
    </xf>
    <xf numFmtId="0" fontId="3" fillId="0" borderId="20" xfId="3" applyFont="1" applyFill="1" applyBorder="1" applyAlignment="1">
      <alignment horizontal="center" vertical="center" justifyLastLine="1"/>
    </xf>
    <xf numFmtId="0" fontId="3" fillId="0" borderId="13" xfId="3" applyFont="1" applyFill="1" applyBorder="1" applyAlignment="1">
      <alignment horizontal="distributed" justifyLastLine="1"/>
    </xf>
    <xf numFmtId="0" fontId="3" fillId="0" borderId="24" xfId="3" applyFont="1" applyFill="1" applyBorder="1" applyAlignment="1">
      <alignment horizontal="distributed" justifyLastLine="1"/>
    </xf>
    <xf numFmtId="0" fontId="1" fillId="0" borderId="0" xfId="3" applyFont="1" applyFill="1" applyAlignment="1">
      <alignment horizontal="center" vertical="center"/>
    </xf>
    <xf numFmtId="0" fontId="1" fillId="0" borderId="15" xfId="3" applyFont="1" applyFill="1" applyBorder="1" applyAlignment="1">
      <alignment horizontal="center" vertical="center"/>
    </xf>
    <xf numFmtId="0" fontId="3" fillId="0" borderId="22" xfId="3" applyFont="1" applyFill="1" applyBorder="1" applyAlignment="1">
      <alignment horizontal="center" vertical="center"/>
    </xf>
    <xf numFmtId="0" fontId="3" fillId="0" borderId="28" xfId="3" applyFont="1" applyFill="1" applyBorder="1" applyAlignment="1">
      <alignment horizontal="center" vertical="center"/>
    </xf>
    <xf numFmtId="0" fontId="3" fillId="0" borderId="3" xfId="3" applyFont="1" applyFill="1" applyBorder="1" applyAlignment="1">
      <alignment horizontal="center" vertical="center" shrinkToFit="1"/>
    </xf>
    <xf numFmtId="0" fontId="3" fillId="0" borderId="11" xfId="3" applyFont="1" applyFill="1" applyBorder="1" applyAlignment="1">
      <alignment horizontal="center" vertical="center" shrinkToFit="1"/>
    </xf>
    <xf numFmtId="0" fontId="3" fillId="0" borderId="14" xfId="3" applyFont="1" applyFill="1" applyBorder="1" applyAlignment="1">
      <alignment horizontal="center" vertical="center" shrinkToFit="1"/>
    </xf>
    <xf numFmtId="0" fontId="3" fillId="0" borderId="13" xfId="3" applyFont="1" applyFill="1" applyBorder="1" applyAlignment="1">
      <alignment horizontal="distributed" vertical="center" justifyLastLine="1"/>
    </xf>
    <xf numFmtId="0" fontId="3" fillId="0" borderId="0" xfId="3" applyFont="1" applyFill="1" applyBorder="1" applyAlignment="1">
      <alignment horizontal="distributed" vertical="center" justifyLastLine="1"/>
    </xf>
    <xf numFmtId="0" fontId="3" fillId="0" borderId="10" xfId="3" applyFont="1" applyFill="1" applyBorder="1" applyAlignment="1">
      <alignment horizontal="distributed" vertical="center" justifyLastLine="1"/>
    </xf>
    <xf numFmtId="0" fontId="3" fillId="0" borderId="0" xfId="3" applyFont="1" applyFill="1" applyAlignment="1">
      <alignment horizontal="distributed" vertical="center" justifyLastLine="1"/>
    </xf>
    <xf numFmtId="0" fontId="0" fillId="0" borderId="7" xfId="0" applyFont="1" applyFill="1" applyBorder="1" applyAlignment="1">
      <alignment horizontal="distributed" vertical="center" justifyLastLine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left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distributed" vertical="center" shrinkToFit="1"/>
    </xf>
    <xf numFmtId="0" fontId="3" fillId="0" borderId="20" xfId="0" applyFont="1" applyFill="1" applyBorder="1" applyAlignment="1">
      <alignment horizontal="distributed" vertical="center" shrinkToFit="1"/>
    </xf>
    <xf numFmtId="0" fontId="3" fillId="0" borderId="0" xfId="0" applyFont="1" applyFill="1" applyBorder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0" fontId="3" fillId="0" borderId="13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8" xfId="0" applyFont="1" applyFill="1" applyBorder="1" applyAlignment="1">
      <alignment horizontal="distributed"/>
    </xf>
    <xf numFmtId="0" fontId="0" fillId="0" borderId="8" xfId="0" applyFont="1" applyFill="1" applyBorder="1" applyAlignment="1"/>
    <xf numFmtId="0" fontId="3" fillId="0" borderId="6" xfId="0" applyFont="1" applyFill="1" applyBorder="1" applyAlignment="1">
      <alignment horizontal="distributed" vertical="top"/>
    </xf>
    <xf numFmtId="0" fontId="0" fillId="0" borderId="6" xfId="0" applyFont="1" applyFill="1" applyBorder="1" applyAlignment="1">
      <alignment vertical="top"/>
    </xf>
    <xf numFmtId="0" fontId="5" fillId="0" borderId="0" xfId="0" applyFont="1" applyFill="1" applyBorder="1" applyAlignment="1">
      <alignment horizontal="distributed" vertical="center" wrapText="1" justifyLastLine="1"/>
    </xf>
    <xf numFmtId="0" fontId="5" fillId="0" borderId="0" xfId="0" applyFont="1" applyFill="1" applyAlignment="1">
      <alignment horizontal="distributed" vertical="center" wrapText="1" justifyLastLine="1"/>
    </xf>
    <xf numFmtId="0" fontId="9" fillId="0" borderId="7" xfId="0" applyFont="1" applyFill="1" applyBorder="1" applyAlignment="1">
      <alignment horizontal="distributed" vertical="center" justifyLastLine="1"/>
    </xf>
    <xf numFmtId="0" fontId="3" fillId="0" borderId="0" xfId="0" applyFont="1" applyFill="1" applyAlignment="1">
      <alignment horizontal="center" vertical="center" wrapText="1"/>
    </xf>
    <xf numFmtId="176" fontId="3" fillId="0" borderId="8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8" xfId="0" applyNumberFormat="1" applyFont="1" applyFill="1" applyBorder="1" applyAlignment="1" applyProtection="1">
      <alignment vertical="center"/>
      <protection locked="0"/>
    </xf>
    <xf numFmtId="176" fontId="3" fillId="0" borderId="0" xfId="0" applyNumberFormat="1" applyFont="1" applyFill="1" applyBorder="1" applyAlignment="1" applyProtection="1">
      <alignment vertical="center"/>
      <protection locked="0"/>
    </xf>
    <xf numFmtId="0" fontId="3" fillId="0" borderId="6" xfId="0" applyFont="1" applyFill="1" applyBorder="1" applyAlignment="1">
      <alignment horizontal="distributed" vertical="center"/>
    </xf>
    <xf numFmtId="178" fontId="3" fillId="0" borderId="6" xfId="0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distributed" vertical="center"/>
    </xf>
    <xf numFmtId="0" fontId="5" fillId="0" borderId="0" xfId="0" applyFont="1" applyFill="1" applyAlignment="1">
      <alignment horizontal="right" vertical="center" shrinkToFit="1"/>
    </xf>
    <xf numFmtId="0" fontId="5" fillId="0" borderId="12" xfId="0" applyFont="1" applyFill="1" applyBorder="1" applyAlignment="1">
      <alignment horizontal="distributed" vertical="center"/>
    </xf>
    <xf numFmtId="0" fontId="3" fillId="0" borderId="0" xfId="0" applyFont="1" applyFill="1" applyAlignment="1">
      <alignment horizontal="right" vertical="center" shrinkToFit="1"/>
    </xf>
    <xf numFmtId="183" fontId="3" fillId="0" borderId="0" xfId="0" applyNumberFormat="1" applyFont="1" applyFill="1" applyBorder="1" applyAlignment="1">
      <alignment horizontal="right" vertical="center"/>
    </xf>
    <xf numFmtId="178" fontId="3" fillId="0" borderId="6" xfId="0" applyNumberFormat="1" applyFont="1" applyFill="1" applyBorder="1" applyAlignment="1">
      <alignment vertical="center"/>
    </xf>
    <xf numFmtId="183" fontId="3" fillId="0" borderId="0" xfId="0" applyNumberFormat="1" applyFont="1" applyFill="1" applyBorder="1" applyAlignment="1">
      <alignment vertical="center"/>
    </xf>
    <xf numFmtId="182" fontId="8" fillId="0" borderId="5" xfId="0" applyNumberFormat="1" applyFont="1" applyFill="1" applyBorder="1" applyAlignment="1">
      <alignment vertical="top"/>
    </xf>
    <xf numFmtId="182" fontId="8" fillId="0" borderId="6" xfId="0" applyNumberFormat="1" applyFont="1" applyFill="1" applyBorder="1" applyAlignment="1">
      <alignment vertical="top"/>
    </xf>
    <xf numFmtId="182" fontId="8" fillId="0" borderId="0" xfId="0" applyNumberFormat="1" applyFont="1" applyFill="1" applyBorder="1" applyAlignment="1">
      <alignment vertical="top"/>
    </xf>
    <xf numFmtId="184" fontId="8" fillId="0" borderId="0" xfId="0" applyNumberFormat="1" applyFont="1" applyFill="1" applyBorder="1" applyAlignment="1">
      <alignment vertical="top"/>
    </xf>
    <xf numFmtId="183" fontId="8" fillId="0" borderId="0" xfId="0" applyNumberFormat="1" applyFont="1" applyFill="1" applyBorder="1" applyAlignment="1">
      <alignment vertical="top"/>
    </xf>
    <xf numFmtId="176" fontId="8" fillId="0" borderId="4" xfId="0" applyNumberFormat="1" applyFont="1" applyFill="1" applyBorder="1" applyAlignment="1" applyProtection="1">
      <alignment vertical="center" shrinkToFit="1"/>
      <protection locked="0"/>
    </xf>
    <xf numFmtId="176" fontId="8" fillId="0" borderId="0" xfId="0" applyNumberFormat="1" applyFont="1" applyFill="1" applyAlignment="1" applyProtection="1">
      <alignment vertical="center" shrinkToFit="1"/>
      <protection locked="0"/>
    </xf>
    <xf numFmtId="176" fontId="8" fillId="0" borderId="0" xfId="0" applyNumberFormat="1" applyFont="1" applyFill="1" applyAlignment="1" applyProtection="1">
      <alignment horizontal="right" vertical="center" shrinkToFit="1"/>
      <protection locked="0"/>
    </xf>
    <xf numFmtId="176" fontId="8" fillId="0" borderId="0" xfId="0" applyNumberFormat="1" applyFont="1" applyFill="1" applyBorder="1" applyAlignment="1" applyProtection="1">
      <alignment vertical="center"/>
      <protection locked="0"/>
    </xf>
    <xf numFmtId="183" fontId="8" fillId="0" borderId="0" xfId="0" applyNumberFormat="1" applyFont="1" applyFill="1" applyBorder="1" applyAlignment="1">
      <alignment vertical="center"/>
    </xf>
    <xf numFmtId="178" fontId="8" fillId="0" borderId="6" xfId="0" applyNumberFormat="1" applyFont="1" applyFill="1" applyBorder="1" applyAlignment="1">
      <alignment vertical="center"/>
    </xf>
    <xf numFmtId="190" fontId="9" fillId="0" borderId="0" xfId="0" applyNumberFormat="1" applyFont="1" applyFill="1"/>
    <xf numFmtId="190" fontId="9" fillId="0" borderId="0" xfId="0" applyNumberFormat="1" applyFont="1" applyFill="1" applyAlignment="1">
      <alignment vertical="center"/>
    </xf>
    <xf numFmtId="190" fontId="9" fillId="0" borderId="6" xfId="0" applyNumberFormat="1" applyFont="1" applyFill="1" applyBorder="1" applyAlignment="1">
      <alignment vertical="top"/>
    </xf>
    <xf numFmtId="176" fontId="8" fillId="0" borderId="5" xfId="0" applyNumberFormat="1" applyFont="1" applyFill="1" applyBorder="1" applyAlignment="1">
      <alignment vertical="center"/>
    </xf>
    <xf numFmtId="176" fontId="8" fillId="0" borderId="6" xfId="0" applyNumberFormat="1" applyFont="1" applyFill="1" applyBorder="1" applyAlignment="1">
      <alignment vertical="center"/>
    </xf>
    <xf numFmtId="176" fontId="8" fillId="0" borderId="6" xfId="0" applyNumberFormat="1" applyFont="1" applyFill="1" applyBorder="1" applyAlignment="1">
      <alignment vertical="center" shrinkToFit="1"/>
    </xf>
    <xf numFmtId="177" fontId="8" fillId="0" borderId="6" xfId="0" applyNumberFormat="1" applyFont="1" applyFill="1" applyBorder="1" applyAlignment="1">
      <alignment vertical="center"/>
    </xf>
    <xf numFmtId="176" fontId="8" fillId="0" borderId="5" xfId="4" applyNumberFormat="1" applyFont="1" applyFill="1" applyBorder="1" applyAlignment="1">
      <alignment vertical="center"/>
    </xf>
    <xf numFmtId="176" fontId="8" fillId="0" borderId="6" xfId="4" applyNumberFormat="1" applyFont="1" applyFill="1" applyBorder="1" applyAlignment="1">
      <alignment vertical="center"/>
    </xf>
    <xf numFmtId="176" fontId="8" fillId="0" borderId="6" xfId="4" applyNumberFormat="1" applyFont="1" applyFill="1" applyBorder="1" applyAlignment="1">
      <alignment vertical="center" shrinkToFit="1"/>
    </xf>
    <xf numFmtId="176" fontId="10" fillId="0" borderId="6" xfId="4" applyNumberFormat="1" applyFont="1" applyFill="1" applyBorder="1" applyAlignment="1">
      <alignment vertical="center"/>
    </xf>
    <xf numFmtId="176" fontId="8" fillId="0" borderId="4" xfId="4" applyNumberFormat="1" applyFont="1" applyFill="1" applyBorder="1" applyAlignment="1">
      <alignment vertical="center"/>
    </xf>
    <xf numFmtId="176" fontId="8" fillId="0" borderId="0" xfId="4" applyNumberFormat="1" applyFont="1" applyFill="1" applyBorder="1" applyAlignment="1">
      <alignment vertical="center"/>
    </xf>
    <xf numFmtId="176" fontId="8" fillId="0" borderId="0" xfId="4" applyNumberFormat="1" applyFont="1" applyFill="1" applyBorder="1" applyAlignment="1">
      <alignment vertical="center" shrinkToFit="1"/>
    </xf>
    <xf numFmtId="189" fontId="8" fillId="0" borderId="0" xfId="0" applyNumberFormat="1" applyFont="1" applyFill="1" applyBorder="1" applyAlignment="1">
      <alignment vertical="center"/>
    </xf>
    <xf numFmtId="189" fontId="8" fillId="0" borderId="6" xfId="0" applyNumberFormat="1" applyFont="1" applyFill="1" applyBorder="1" applyAlignment="1">
      <alignment vertical="center"/>
    </xf>
    <xf numFmtId="181" fontId="8" fillId="0" borderId="5" xfId="0" applyNumberFormat="1" applyFont="1" applyFill="1" applyBorder="1" applyAlignment="1">
      <alignment horizontal="center" vertical="center"/>
    </xf>
    <xf numFmtId="181" fontId="8" fillId="0" borderId="19" xfId="0" applyNumberFormat="1" applyFont="1" applyFill="1" applyBorder="1" applyAlignment="1">
      <alignment horizontal="center" vertical="center"/>
    </xf>
    <xf numFmtId="181" fontId="8" fillId="0" borderId="6" xfId="0" applyNumberFormat="1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vertical="center" shrinkToFit="1"/>
    </xf>
    <xf numFmtId="176" fontId="8" fillId="0" borderId="4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8" fillId="0" borderId="5" xfId="0" applyNumberFormat="1" applyFont="1" applyFill="1" applyBorder="1" applyAlignment="1">
      <alignment vertical="top"/>
    </xf>
    <xf numFmtId="176" fontId="8" fillId="0" borderId="6" xfId="0" applyNumberFormat="1" applyFont="1" applyFill="1" applyBorder="1" applyAlignment="1">
      <alignment vertical="top"/>
    </xf>
    <xf numFmtId="187" fontId="8" fillId="0" borderId="6" xfId="0" applyNumberFormat="1" applyFont="1" applyFill="1" applyBorder="1" applyAlignment="1">
      <alignment vertical="center"/>
    </xf>
    <xf numFmtId="180" fontId="8" fillId="0" borderId="6" xfId="0" applyNumberFormat="1" applyFont="1" applyFill="1" applyBorder="1" applyAlignment="1">
      <alignment vertical="center"/>
    </xf>
    <xf numFmtId="179" fontId="8" fillId="0" borderId="6" xfId="0" applyNumberFormat="1" applyFont="1" applyFill="1" applyBorder="1" applyAlignment="1">
      <alignment horizontal="right" vertical="center"/>
    </xf>
    <xf numFmtId="176" fontId="17" fillId="0" borderId="30" xfId="5" applyNumberFormat="1" applyFont="1" applyFill="1" applyBorder="1" applyAlignment="1">
      <alignment vertical="center"/>
    </xf>
    <xf numFmtId="176" fontId="17" fillId="0" borderId="16" xfId="5" applyNumberFormat="1" applyFont="1" applyFill="1" applyBorder="1" applyAlignment="1">
      <alignment vertical="center"/>
    </xf>
    <xf numFmtId="176" fontId="8" fillId="0" borderId="16" xfId="5" applyNumberFormat="1" applyFont="1" applyFill="1" applyBorder="1" applyAlignment="1">
      <alignment vertical="center"/>
    </xf>
    <xf numFmtId="176" fontId="8" fillId="0" borderId="5" xfId="0" applyNumberFormat="1" applyFont="1" applyFill="1" applyBorder="1" applyAlignment="1">
      <alignment vertical="center" shrinkToFit="1"/>
    </xf>
    <xf numFmtId="0" fontId="9" fillId="0" borderId="6" xfId="0" applyFont="1" applyFill="1" applyBorder="1" applyAlignment="1">
      <alignment vertical="center"/>
    </xf>
    <xf numFmtId="185" fontId="8" fillId="0" borderId="5" xfId="0" applyNumberFormat="1" applyFont="1" applyFill="1" applyBorder="1" applyAlignment="1">
      <alignment vertical="top"/>
    </xf>
    <xf numFmtId="185" fontId="8" fillId="0" borderId="6" xfId="0" applyNumberFormat="1" applyFont="1" applyFill="1" applyBorder="1" applyAlignment="1">
      <alignment vertical="top"/>
    </xf>
  </cellXfs>
  <cellStyles count="6">
    <cellStyle name="桁区切り" xfId="5" builtinId="6"/>
    <cellStyle name="桁区切り 2" xfId="1"/>
    <cellStyle name="桁区切り 3" xfId="2"/>
    <cellStyle name="標準" xfId="0" builtinId="0"/>
    <cellStyle name="標準_11_労働・社会保障" xfId="3"/>
    <cellStyle name="標準_11_労働・社会保障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371475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28552" name="Line 1"/>
        <xdr:cNvSpPr>
          <a:spLocks noChangeShapeType="1"/>
        </xdr:cNvSpPr>
      </xdr:nvSpPr>
      <xdr:spPr bwMode="auto">
        <a:xfrm>
          <a:off x="5257800" y="118110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6</xdr:row>
      <xdr:rowOff>0</xdr:rowOff>
    </xdr:from>
    <xdr:to>
      <xdr:col>11</xdr:col>
      <xdr:colOff>266700</xdr:colOff>
      <xdr:row>6</xdr:row>
      <xdr:rowOff>0</xdr:rowOff>
    </xdr:to>
    <xdr:sp macro="" textlink="">
      <xdr:nvSpPr>
        <xdr:cNvPr id="28553" name="Line 2"/>
        <xdr:cNvSpPr>
          <a:spLocks noChangeShapeType="1"/>
        </xdr:cNvSpPr>
      </xdr:nvSpPr>
      <xdr:spPr bwMode="auto">
        <a:xfrm>
          <a:off x="5543550" y="118110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19050</xdr:colOff>
      <xdr:row>6</xdr:row>
      <xdr:rowOff>9525</xdr:rowOff>
    </xdr:from>
    <xdr:to>
      <xdr:col>12</xdr:col>
      <xdr:colOff>266700</xdr:colOff>
      <xdr:row>6</xdr:row>
      <xdr:rowOff>9525</xdr:rowOff>
    </xdr:to>
    <xdr:sp macro="" textlink="">
      <xdr:nvSpPr>
        <xdr:cNvPr id="28554" name="Line 3"/>
        <xdr:cNvSpPr>
          <a:spLocks noChangeShapeType="1"/>
        </xdr:cNvSpPr>
      </xdr:nvSpPr>
      <xdr:spPr bwMode="auto">
        <a:xfrm>
          <a:off x="6172200" y="119062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371475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28555" name="Line 7"/>
        <xdr:cNvSpPr>
          <a:spLocks noChangeShapeType="1"/>
        </xdr:cNvSpPr>
      </xdr:nvSpPr>
      <xdr:spPr bwMode="auto">
        <a:xfrm>
          <a:off x="5257800" y="118110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19050</xdr:colOff>
      <xdr:row>6</xdr:row>
      <xdr:rowOff>0</xdr:rowOff>
    </xdr:from>
    <xdr:to>
      <xdr:col>11</xdr:col>
      <xdr:colOff>266700</xdr:colOff>
      <xdr:row>6</xdr:row>
      <xdr:rowOff>0</xdr:rowOff>
    </xdr:to>
    <xdr:sp macro="" textlink="">
      <xdr:nvSpPr>
        <xdr:cNvPr id="28556" name="Line 8"/>
        <xdr:cNvSpPr>
          <a:spLocks noChangeShapeType="1"/>
        </xdr:cNvSpPr>
      </xdr:nvSpPr>
      <xdr:spPr bwMode="auto">
        <a:xfrm>
          <a:off x="5543550" y="118110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19050</xdr:colOff>
      <xdr:row>6</xdr:row>
      <xdr:rowOff>9525</xdr:rowOff>
    </xdr:from>
    <xdr:to>
      <xdr:col>12</xdr:col>
      <xdr:colOff>266700</xdr:colOff>
      <xdr:row>6</xdr:row>
      <xdr:rowOff>9525</xdr:rowOff>
    </xdr:to>
    <xdr:sp macro="" textlink="">
      <xdr:nvSpPr>
        <xdr:cNvPr id="28557" name="Line 9"/>
        <xdr:cNvSpPr>
          <a:spLocks noChangeShapeType="1"/>
        </xdr:cNvSpPr>
      </xdr:nvSpPr>
      <xdr:spPr bwMode="auto">
        <a:xfrm>
          <a:off x="6172200" y="119062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57150</xdr:colOff>
      <xdr:row>6</xdr:row>
      <xdr:rowOff>0</xdr:rowOff>
    </xdr:from>
    <xdr:to>
      <xdr:col>16</xdr:col>
      <xdr:colOff>285750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019800" y="123825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57150</xdr:colOff>
      <xdr:row>6</xdr:row>
      <xdr:rowOff>0</xdr:rowOff>
    </xdr:from>
    <xdr:to>
      <xdr:col>16</xdr:col>
      <xdr:colOff>285750</xdr:colOff>
      <xdr:row>6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6019800" y="123825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57150</xdr:colOff>
      <xdr:row>6</xdr:row>
      <xdr:rowOff>0</xdr:rowOff>
    </xdr:from>
    <xdr:to>
      <xdr:col>16</xdr:col>
      <xdr:colOff>285750</xdr:colOff>
      <xdr:row>6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019800" y="1238250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M15"/>
  <sheetViews>
    <sheetView showGridLines="0" view="pageBreakPreview" zoomScale="112" zoomScaleNormal="100" zoomScaleSheetLayoutView="112" workbookViewId="0">
      <selection activeCell="K15" sqref="K15"/>
    </sheetView>
  </sheetViews>
  <sheetFormatPr defaultColWidth="9" defaultRowHeight="13.5" customHeight="1"/>
  <cols>
    <col min="1" max="1" width="5" style="3" customWidth="1"/>
    <col min="2" max="2" width="4.6640625" style="3" bestFit="1" customWidth="1"/>
    <col min="3" max="3" width="3.6640625" style="3" bestFit="1" customWidth="1"/>
    <col min="4" max="4" width="4.6640625" style="3" bestFit="1" customWidth="1"/>
    <col min="5" max="7" width="8.109375" style="3" customWidth="1"/>
    <col min="8" max="8" width="8.88671875" style="3" customWidth="1"/>
    <col min="9" max="10" width="7.5546875" style="3" bestFit="1" customWidth="1"/>
    <col min="11" max="11" width="8.33203125" style="3" bestFit="1" customWidth="1"/>
    <col min="12" max="12" width="8.21875" style="3" customWidth="1"/>
    <col min="13" max="13" width="8.33203125" style="3" bestFit="1" customWidth="1"/>
    <col min="14" max="16384" width="9" style="3"/>
  </cols>
  <sheetData>
    <row r="2" spans="2:13" ht="18" customHeight="1">
      <c r="F2" s="234" t="s">
        <v>291</v>
      </c>
      <c r="G2" s="234"/>
      <c r="H2" s="234"/>
      <c r="I2" s="234"/>
      <c r="J2" s="234"/>
      <c r="K2" s="234"/>
    </row>
    <row r="3" spans="2:13" ht="18" customHeight="1" thickBot="1"/>
    <row r="4" spans="2:13" ht="17.100000000000001" customHeight="1">
      <c r="B4" s="228" t="s">
        <v>125</v>
      </c>
      <c r="C4" s="228"/>
      <c r="D4" s="229"/>
      <c r="E4" s="226" t="s">
        <v>176</v>
      </c>
      <c r="F4" s="227"/>
      <c r="G4" s="226" t="s">
        <v>177</v>
      </c>
      <c r="H4" s="227"/>
      <c r="I4" s="188" t="s">
        <v>178</v>
      </c>
      <c r="J4" s="188" t="s">
        <v>179</v>
      </c>
      <c r="K4" s="110" t="s">
        <v>180</v>
      </c>
      <c r="L4" s="188" t="s">
        <v>181</v>
      </c>
      <c r="M4" s="188" t="s">
        <v>182</v>
      </c>
    </row>
    <row r="5" spans="2:13" ht="13.5" customHeight="1">
      <c r="B5" s="230"/>
      <c r="C5" s="230"/>
      <c r="D5" s="231"/>
      <c r="E5" s="111" t="s">
        <v>183</v>
      </c>
      <c r="F5" s="111" t="s">
        <v>184</v>
      </c>
      <c r="G5" s="112" t="s">
        <v>183</v>
      </c>
      <c r="H5" s="185" t="s">
        <v>185</v>
      </c>
      <c r="I5" s="185" t="s">
        <v>134</v>
      </c>
      <c r="J5" s="185" t="s">
        <v>106</v>
      </c>
      <c r="K5" s="111" t="s">
        <v>186</v>
      </c>
      <c r="L5" s="29" t="s">
        <v>187</v>
      </c>
      <c r="M5" s="29" t="s">
        <v>187</v>
      </c>
    </row>
    <row r="6" spans="2:13" ht="13.5" customHeight="1">
      <c r="B6" s="230"/>
      <c r="C6" s="230"/>
      <c r="D6" s="231"/>
      <c r="E6" s="111" t="s">
        <v>188</v>
      </c>
      <c r="F6" s="111" t="s">
        <v>189</v>
      </c>
      <c r="G6" s="112" t="s">
        <v>110</v>
      </c>
      <c r="H6" s="185" t="s">
        <v>190</v>
      </c>
      <c r="I6" s="185"/>
      <c r="J6" s="185"/>
      <c r="K6" s="113" t="s">
        <v>279</v>
      </c>
      <c r="L6" s="29" t="s">
        <v>283</v>
      </c>
      <c r="M6" s="29" t="s">
        <v>284</v>
      </c>
    </row>
    <row r="7" spans="2:13" ht="13.5" customHeight="1">
      <c r="B7" s="232"/>
      <c r="C7" s="232"/>
      <c r="D7" s="233"/>
      <c r="E7" s="114" t="s">
        <v>191</v>
      </c>
      <c r="F7" s="114" t="s">
        <v>278</v>
      </c>
      <c r="G7" s="114" t="s">
        <v>279</v>
      </c>
      <c r="H7" s="114" t="s">
        <v>280</v>
      </c>
      <c r="I7" s="114" t="s">
        <v>281</v>
      </c>
      <c r="J7" s="114" t="s">
        <v>282</v>
      </c>
      <c r="K7" s="114" t="s">
        <v>191</v>
      </c>
      <c r="L7" s="115" t="s">
        <v>278</v>
      </c>
      <c r="M7" s="115" t="s">
        <v>192</v>
      </c>
    </row>
    <row r="8" spans="2:13" ht="18" customHeight="1">
      <c r="B8" s="5" t="s">
        <v>338</v>
      </c>
      <c r="C8" s="5">
        <v>30</v>
      </c>
      <c r="D8" s="5" t="s">
        <v>339</v>
      </c>
      <c r="E8" s="124">
        <v>19377</v>
      </c>
      <c r="F8" s="125">
        <v>4876</v>
      </c>
      <c r="G8" s="125">
        <v>31104</v>
      </c>
      <c r="H8" s="125">
        <v>11092</v>
      </c>
      <c r="I8" s="125">
        <v>1929</v>
      </c>
      <c r="J8" s="125">
        <v>1668</v>
      </c>
      <c r="K8" s="126">
        <f>IF(G8="","",G8/E8)</f>
        <v>1.6052020436600092</v>
      </c>
      <c r="L8" s="222">
        <f>IF(I8="","",I8/F8*100)</f>
        <v>39.561115668580804</v>
      </c>
      <c r="M8" s="222">
        <f>IF(J8="","",J8/H8*100)</f>
        <v>15.037865128020195</v>
      </c>
    </row>
    <row r="9" spans="2:13" ht="18" customHeight="1">
      <c r="B9" s="5" t="s">
        <v>321</v>
      </c>
      <c r="C9" s="196" t="s">
        <v>320</v>
      </c>
      <c r="D9" s="56"/>
      <c r="E9" s="124">
        <v>19726</v>
      </c>
      <c r="F9" s="125">
        <v>4808</v>
      </c>
      <c r="G9" s="125">
        <v>29416</v>
      </c>
      <c r="H9" s="125">
        <v>10317</v>
      </c>
      <c r="I9" s="125">
        <v>1867</v>
      </c>
      <c r="J9" s="125">
        <v>1586</v>
      </c>
      <c r="K9" s="126">
        <f>IF(G9="","",G9/E9)</f>
        <v>1.4912298489303457</v>
      </c>
      <c r="L9" s="222">
        <f>IF(I9="","",I9/F9*100)</f>
        <v>38.831114808652245</v>
      </c>
      <c r="M9" s="222">
        <f>IF(J9="","",J9/H9*100)</f>
        <v>15.37268585829214</v>
      </c>
    </row>
    <row r="10" spans="2:13" s="45" customFormat="1" ht="18" customHeight="1">
      <c r="B10" s="5"/>
      <c r="C10" s="5">
        <v>2</v>
      </c>
      <c r="D10" s="56"/>
      <c r="E10" s="124">
        <v>21713</v>
      </c>
      <c r="F10" s="125">
        <v>4687</v>
      </c>
      <c r="G10" s="125">
        <v>23916</v>
      </c>
      <c r="H10" s="125">
        <v>8891</v>
      </c>
      <c r="I10" s="125">
        <v>1723</v>
      </c>
      <c r="J10" s="125">
        <v>1455</v>
      </c>
      <c r="K10" s="126">
        <f>IF(G10="","",G10/E10)</f>
        <v>1.1014599548657487</v>
      </c>
      <c r="L10" s="222">
        <f>IF(I10="","",I10/F10*100)</f>
        <v>36.761254533816938</v>
      </c>
      <c r="M10" s="222">
        <f>IF(J10="","",J10/H10*100)</f>
        <v>16.364863344955573</v>
      </c>
    </row>
    <row r="11" spans="2:13" ht="18" customHeight="1">
      <c r="B11" s="5"/>
      <c r="C11" s="143">
        <v>3</v>
      </c>
      <c r="D11" s="56"/>
      <c r="E11" s="57">
        <v>22424</v>
      </c>
      <c r="F11" s="58">
        <v>4942</v>
      </c>
      <c r="G11" s="58">
        <v>27837</v>
      </c>
      <c r="H11" s="58">
        <v>10147</v>
      </c>
      <c r="I11" s="58">
        <v>1755</v>
      </c>
      <c r="J11" s="58">
        <v>1544</v>
      </c>
      <c r="K11" s="59">
        <f>IF(G11="","",G11/E11)</f>
        <v>1.2413931501962183</v>
      </c>
      <c r="L11" s="144">
        <f>IF(I11="","",I11/F11*100)</f>
        <v>35.511938486442737</v>
      </c>
      <c r="M11" s="144">
        <f>IF(J11="","",J11/H11*100)</f>
        <v>15.216320094609245</v>
      </c>
    </row>
    <row r="12" spans="2:13" s="45" customFormat="1" ht="18" customHeight="1">
      <c r="B12" s="56"/>
      <c r="C12" s="143">
        <v>4</v>
      </c>
      <c r="D12" s="145"/>
      <c r="E12" s="58">
        <v>22455</v>
      </c>
      <c r="F12" s="58">
        <v>4746</v>
      </c>
      <c r="G12" s="58">
        <v>29424</v>
      </c>
      <c r="H12" s="58">
        <v>10329</v>
      </c>
      <c r="I12" s="58">
        <v>1704</v>
      </c>
      <c r="J12" s="58">
        <v>1455</v>
      </c>
      <c r="K12" s="59">
        <f t="shared" ref="K12" si="0">IF(G12="","",G12/E12)</f>
        <v>1.3103540414161656</v>
      </c>
      <c r="L12" s="144">
        <f t="shared" ref="L12" si="1">IF(I12="","",I12/F12*100)</f>
        <v>35.903919089759803</v>
      </c>
      <c r="M12" s="144">
        <f t="shared" ref="M12" si="2">IF(J12="","",J12/H12*100)</f>
        <v>14.086552425210572</v>
      </c>
    </row>
    <row r="13" spans="2:13" ht="9.9" customHeight="1">
      <c r="B13" s="5"/>
      <c r="C13" s="56"/>
      <c r="D13" s="56"/>
      <c r="E13" s="57"/>
      <c r="F13" s="58"/>
      <c r="G13" s="58"/>
      <c r="H13" s="58"/>
      <c r="I13" s="58"/>
      <c r="J13" s="58"/>
      <c r="K13" s="59"/>
      <c r="L13" s="222"/>
      <c r="M13" s="222"/>
    </row>
    <row r="14" spans="2:13" s="146" customFormat="1" ht="18" customHeight="1" thickBot="1">
      <c r="B14" s="18"/>
      <c r="C14" s="116">
        <v>5</v>
      </c>
      <c r="D14" s="18"/>
      <c r="E14" s="376">
        <v>22497</v>
      </c>
      <c r="F14" s="377">
        <v>4745</v>
      </c>
      <c r="G14" s="377">
        <v>28341</v>
      </c>
      <c r="H14" s="377">
        <v>10065</v>
      </c>
      <c r="I14" s="378">
        <v>1595</v>
      </c>
      <c r="J14" s="378">
        <v>1341</v>
      </c>
      <c r="K14" s="379">
        <v>1.26</v>
      </c>
      <c r="L14" s="380">
        <v>33.6</v>
      </c>
      <c r="M14" s="380">
        <v>13.3</v>
      </c>
    </row>
    <row r="15" spans="2:13" ht="18" customHeight="1">
      <c r="B15" s="3" t="s">
        <v>193</v>
      </c>
      <c r="I15" s="78"/>
      <c r="J15" s="78"/>
      <c r="K15" s="78"/>
      <c r="L15" s="78"/>
      <c r="M15" s="78"/>
    </row>
  </sheetData>
  <mergeCells count="4">
    <mergeCell ref="E4:F4"/>
    <mergeCell ref="G4:H4"/>
    <mergeCell ref="B4:D7"/>
    <mergeCell ref="F2:K2"/>
  </mergeCells>
  <phoneticPr fontId="2"/>
  <pageMargins left="0.75" right="0.75" top="1" bottom="1" header="0.51200000000000001" footer="0.51200000000000001"/>
  <pageSetup paperSize="9" scale="98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2:P17"/>
  <sheetViews>
    <sheetView showGridLines="0" view="pageBreakPreview" zoomScale="120" zoomScaleNormal="100" zoomScaleSheetLayoutView="120" workbookViewId="0">
      <selection activeCell="K15" sqref="K15"/>
    </sheetView>
  </sheetViews>
  <sheetFormatPr defaultColWidth="9" defaultRowHeight="13.5" customHeight="1"/>
  <cols>
    <col min="1" max="2" width="4.6640625" style="3" customWidth="1"/>
    <col min="3" max="4" width="2.88671875" style="3" customWidth="1"/>
    <col min="5" max="6" width="6.33203125" style="3" customWidth="1"/>
    <col min="7" max="7" width="7.109375" style="3" customWidth="1"/>
    <col min="8" max="9" width="6.33203125" style="3" customWidth="1"/>
    <col min="10" max="10" width="5.33203125" style="3" customWidth="1"/>
    <col min="11" max="11" width="6.33203125" style="3" customWidth="1"/>
    <col min="12" max="12" width="6.21875" style="3" customWidth="1"/>
    <col min="13" max="13" width="5.33203125" style="3" customWidth="1"/>
    <col min="14" max="16" width="6.33203125" style="3" customWidth="1"/>
    <col min="17" max="16384" width="9" style="3"/>
  </cols>
  <sheetData>
    <row r="2" spans="2:16" ht="18" customHeight="1">
      <c r="F2" s="162" t="s">
        <v>300</v>
      </c>
      <c r="G2" s="260" t="s">
        <v>152</v>
      </c>
      <c r="H2" s="260"/>
      <c r="I2" s="260"/>
      <c r="J2" s="260"/>
      <c r="K2" s="260"/>
      <c r="L2" s="260"/>
      <c r="M2" s="192"/>
      <c r="N2" s="192"/>
    </row>
    <row r="3" spans="2:16" ht="18" customHeight="1" thickBot="1">
      <c r="N3" s="270" t="s">
        <v>30</v>
      </c>
      <c r="O3" s="270"/>
      <c r="P3" s="270"/>
    </row>
    <row r="4" spans="2:16" ht="27.9" customHeight="1">
      <c r="B4" s="228" t="s">
        <v>23</v>
      </c>
      <c r="C4" s="228"/>
      <c r="D4" s="229"/>
      <c r="E4" s="226" t="s">
        <v>14</v>
      </c>
      <c r="F4" s="227"/>
      <c r="G4" s="227"/>
      <c r="H4" s="226" t="s">
        <v>31</v>
      </c>
      <c r="I4" s="227"/>
      <c r="J4" s="227"/>
      <c r="K4" s="226" t="s">
        <v>32</v>
      </c>
      <c r="L4" s="227"/>
      <c r="M4" s="227"/>
      <c r="N4" s="226" t="s">
        <v>33</v>
      </c>
      <c r="O4" s="227"/>
      <c r="P4" s="227"/>
    </row>
    <row r="5" spans="2:16" ht="27.9" customHeight="1">
      <c r="B5" s="232"/>
      <c r="C5" s="232"/>
      <c r="D5" s="233"/>
      <c r="E5" s="187" t="s">
        <v>34</v>
      </c>
      <c r="F5" s="187" t="s">
        <v>35</v>
      </c>
      <c r="G5" s="187" t="s">
        <v>36</v>
      </c>
      <c r="H5" s="187" t="s">
        <v>34</v>
      </c>
      <c r="I5" s="187" t="s">
        <v>35</v>
      </c>
      <c r="J5" s="187" t="s">
        <v>36</v>
      </c>
      <c r="K5" s="187" t="s">
        <v>34</v>
      </c>
      <c r="L5" s="187" t="s">
        <v>35</v>
      </c>
      <c r="M5" s="187" t="s">
        <v>36</v>
      </c>
      <c r="N5" s="187" t="s">
        <v>34</v>
      </c>
      <c r="O5" s="187" t="s">
        <v>35</v>
      </c>
      <c r="P5" s="187" t="s">
        <v>36</v>
      </c>
    </row>
    <row r="6" spans="2:16" ht="18" customHeight="1">
      <c r="B6" s="5"/>
      <c r="C6" s="5"/>
      <c r="D6" s="5"/>
      <c r="E6" s="29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2:16" ht="18" customHeight="1">
      <c r="B7" s="5" t="s">
        <v>338</v>
      </c>
      <c r="C7" s="5">
        <v>31</v>
      </c>
      <c r="D7" s="5" t="s">
        <v>340</v>
      </c>
      <c r="E7" s="9">
        <v>887</v>
      </c>
      <c r="F7" s="10">
        <v>700</v>
      </c>
      <c r="G7" s="10">
        <v>187</v>
      </c>
      <c r="H7" s="10">
        <v>412</v>
      </c>
      <c r="I7" s="10">
        <v>343</v>
      </c>
      <c r="J7" s="10">
        <v>69</v>
      </c>
      <c r="K7" s="10">
        <v>176</v>
      </c>
      <c r="L7" s="10">
        <v>153</v>
      </c>
      <c r="M7" s="10">
        <v>23</v>
      </c>
      <c r="N7" s="10">
        <v>299</v>
      </c>
      <c r="O7" s="10">
        <v>204</v>
      </c>
      <c r="P7" s="10">
        <v>95</v>
      </c>
    </row>
    <row r="8" spans="2:16" ht="18" customHeight="1">
      <c r="B8" s="5" t="s">
        <v>321</v>
      </c>
      <c r="C8" s="5">
        <v>2</v>
      </c>
      <c r="D8" s="5"/>
      <c r="E8" s="9">
        <v>903</v>
      </c>
      <c r="F8" s="10">
        <v>714</v>
      </c>
      <c r="G8" s="10">
        <v>189</v>
      </c>
      <c r="H8" s="10">
        <v>409</v>
      </c>
      <c r="I8" s="10">
        <v>348</v>
      </c>
      <c r="J8" s="10">
        <v>61</v>
      </c>
      <c r="K8" s="10">
        <v>190</v>
      </c>
      <c r="L8" s="10">
        <v>156</v>
      </c>
      <c r="M8" s="10">
        <v>34</v>
      </c>
      <c r="N8" s="10">
        <v>304</v>
      </c>
      <c r="O8" s="10">
        <v>210</v>
      </c>
      <c r="P8" s="10">
        <v>94</v>
      </c>
    </row>
    <row r="9" spans="2:16" ht="18" customHeight="1">
      <c r="B9" s="5"/>
      <c r="C9" s="5">
        <v>3</v>
      </c>
      <c r="D9" s="5"/>
      <c r="E9" s="9">
        <v>1021</v>
      </c>
      <c r="F9" s="10">
        <v>797</v>
      </c>
      <c r="G9" s="10">
        <v>224</v>
      </c>
      <c r="H9" s="10">
        <v>441</v>
      </c>
      <c r="I9" s="10">
        <v>369</v>
      </c>
      <c r="J9" s="10">
        <v>72</v>
      </c>
      <c r="K9" s="10">
        <v>203</v>
      </c>
      <c r="L9" s="10">
        <v>165</v>
      </c>
      <c r="M9" s="10">
        <v>38</v>
      </c>
      <c r="N9" s="10">
        <v>377</v>
      </c>
      <c r="O9" s="10">
        <v>263</v>
      </c>
      <c r="P9" s="10">
        <v>114</v>
      </c>
    </row>
    <row r="10" spans="2:16" ht="18" customHeight="1">
      <c r="B10" s="5"/>
      <c r="C10" s="5">
        <v>4</v>
      </c>
      <c r="D10" s="5"/>
      <c r="E10" s="9">
        <v>1044</v>
      </c>
      <c r="F10" s="10">
        <v>811</v>
      </c>
      <c r="G10" s="10">
        <v>233</v>
      </c>
      <c r="H10" s="10">
        <v>437</v>
      </c>
      <c r="I10" s="10">
        <v>369</v>
      </c>
      <c r="J10" s="10">
        <v>68</v>
      </c>
      <c r="K10" s="10">
        <v>213</v>
      </c>
      <c r="L10" s="10">
        <v>172</v>
      </c>
      <c r="M10" s="10">
        <v>41</v>
      </c>
      <c r="N10" s="10">
        <v>394</v>
      </c>
      <c r="O10" s="10">
        <v>270</v>
      </c>
      <c r="P10" s="10">
        <v>124</v>
      </c>
    </row>
    <row r="11" spans="2:16" ht="18" customHeight="1">
      <c r="B11" s="5"/>
      <c r="C11" s="5">
        <v>5</v>
      </c>
      <c r="D11" s="5"/>
      <c r="E11" s="9">
        <v>1074</v>
      </c>
      <c r="F11" s="10">
        <v>817</v>
      </c>
      <c r="G11" s="10">
        <v>257</v>
      </c>
      <c r="H11" s="10">
        <v>433</v>
      </c>
      <c r="I11" s="10">
        <v>369</v>
      </c>
      <c r="J11" s="10">
        <v>64</v>
      </c>
      <c r="K11" s="10">
        <v>216</v>
      </c>
      <c r="L11" s="10">
        <v>170</v>
      </c>
      <c r="M11" s="10">
        <v>46</v>
      </c>
      <c r="N11" s="10">
        <v>425</v>
      </c>
      <c r="O11" s="10">
        <v>278</v>
      </c>
      <c r="P11" s="10">
        <v>147</v>
      </c>
    </row>
    <row r="12" spans="2:16" ht="11.25" customHeight="1">
      <c r="B12" s="5"/>
      <c r="C12" s="5"/>
      <c r="D12" s="5"/>
      <c r="E12" s="9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spans="2:16" s="30" customFormat="1" ht="18" customHeight="1">
      <c r="B13" s="20"/>
      <c r="C13" s="20">
        <v>6</v>
      </c>
      <c r="D13" s="20"/>
      <c r="E13" s="406">
        <v>1117</v>
      </c>
      <c r="F13" s="19">
        <v>846</v>
      </c>
      <c r="G13" s="19">
        <v>271</v>
      </c>
      <c r="H13" s="19">
        <v>442</v>
      </c>
      <c r="I13" s="19">
        <v>372</v>
      </c>
      <c r="J13" s="19">
        <v>70</v>
      </c>
      <c r="K13" s="19">
        <v>222</v>
      </c>
      <c r="L13" s="19">
        <v>173</v>
      </c>
      <c r="M13" s="19">
        <v>49</v>
      </c>
      <c r="N13" s="19">
        <v>453</v>
      </c>
      <c r="O13" s="19">
        <v>301</v>
      </c>
      <c r="P13" s="19">
        <v>152</v>
      </c>
    </row>
    <row r="14" spans="2:16" ht="6.9" customHeight="1" thickBot="1">
      <c r="B14" s="28"/>
      <c r="C14" s="28"/>
      <c r="D14" s="28"/>
      <c r="E14" s="102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</row>
    <row r="15" spans="2:16" ht="18" customHeight="1">
      <c r="B15" s="3" t="s">
        <v>268</v>
      </c>
    </row>
    <row r="17" spans="12:12" ht="13.5" customHeight="1">
      <c r="L17" s="1"/>
    </row>
  </sheetData>
  <mergeCells count="7">
    <mergeCell ref="G2:L2"/>
    <mergeCell ref="N4:P4"/>
    <mergeCell ref="N3:P3"/>
    <mergeCell ref="B4:D5"/>
    <mergeCell ref="E4:G4"/>
    <mergeCell ref="H4:J4"/>
    <mergeCell ref="K4:M4"/>
  </mergeCells>
  <phoneticPr fontId="2"/>
  <pageMargins left="0.75" right="0.76" top="1" bottom="1" header="0.51200000000000001" footer="0.51200000000000001"/>
  <pageSetup paperSize="9" scale="9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2:I14"/>
  <sheetViews>
    <sheetView showGridLines="0" view="pageBreakPreview" zoomScale="120" zoomScaleNormal="100" zoomScaleSheetLayoutView="120" workbookViewId="0">
      <selection activeCell="K15" sqref="K15"/>
    </sheetView>
  </sheetViews>
  <sheetFormatPr defaultColWidth="9" defaultRowHeight="13.5" customHeight="1"/>
  <cols>
    <col min="1" max="1" width="3.109375" style="3" customWidth="1"/>
    <col min="2" max="2" width="5.88671875" style="3" customWidth="1"/>
    <col min="3" max="3" width="5.21875" style="3" customWidth="1"/>
    <col min="4" max="4" width="7.33203125" style="3" customWidth="1"/>
    <col min="5" max="8" width="16.109375" style="3" customWidth="1"/>
    <col min="9" max="16384" width="9" style="3"/>
  </cols>
  <sheetData>
    <row r="2" spans="2:9" ht="16.5" customHeight="1">
      <c r="E2" s="234" t="s">
        <v>301</v>
      </c>
      <c r="F2" s="234"/>
      <c r="G2" s="234"/>
    </row>
    <row r="3" spans="2:9" ht="16.5" customHeight="1" thickBot="1">
      <c r="H3" s="100" t="s">
        <v>30</v>
      </c>
    </row>
    <row r="4" spans="2:9" ht="26.25" customHeight="1">
      <c r="B4" s="271" t="s">
        <v>23</v>
      </c>
      <c r="C4" s="271"/>
      <c r="D4" s="271"/>
      <c r="E4" s="273" t="s">
        <v>153</v>
      </c>
      <c r="F4" s="274"/>
      <c r="G4" s="274"/>
      <c r="H4" s="274"/>
    </row>
    <row r="5" spans="2:9" ht="27" customHeight="1">
      <c r="B5" s="272"/>
      <c r="C5" s="272"/>
      <c r="D5" s="272"/>
      <c r="E5" s="275" t="s">
        <v>53</v>
      </c>
      <c r="F5" s="276"/>
      <c r="G5" s="275" t="s">
        <v>154</v>
      </c>
      <c r="H5" s="277"/>
    </row>
    <row r="6" spans="2:9" ht="5.0999999999999996" customHeight="1">
      <c r="B6" s="5"/>
      <c r="C6" s="5"/>
      <c r="D6" s="5"/>
      <c r="E6" s="197"/>
      <c r="F6" s="198"/>
      <c r="G6" s="197"/>
      <c r="H6" s="199"/>
    </row>
    <row r="7" spans="2:9" ht="15.75" customHeight="1">
      <c r="B7" s="181" t="s">
        <v>338</v>
      </c>
      <c r="C7" s="5">
        <v>31</v>
      </c>
      <c r="D7" s="21" t="s">
        <v>340</v>
      </c>
      <c r="E7" s="278">
        <v>68</v>
      </c>
      <c r="F7" s="279"/>
      <c r="G7" s="278">
        <v>47</v>
      </c>
      <c r="H7" s="280"/>
      <c r="I7" s="101"/>
    </row>
    <row r="8" spans="2:9" ht="15.75" customHeight="1">
      <c r="B8" s="181" t="s">
        <v>326</v>
      </c>
      <c r="C8" s="5">
        <v>2</v>
      </c>
      <c r="D8" s="5"/>
      <c r="E8" s="278">
        <v>70</v>
      </c>
      <c r="F8" s="279"/>
      <c r="G8" s="278">
        <v>47</v>
      </c>
      <c r="H8" s="280"/>
      <c r="I8" s="101"/>
    </row>
    <row r="9" spans="2:9" ht="15.75" customHeight="1">
      <c r="B9" s="181"/>
      <c r="C9" s="5">
        <v>3</v>
      </c>
      <c r="D9" s="5"/>
      <c r="E9" s="278">
        <v>62</v>
      </c>
      <c r="F9" s="279"/>
      <c r="G9" s="278">
        <v>44</v>
      </c>
      <c r="H9" s="280"/>
      <c r="I9" s="101"/>
    </row>
    <row r="10" spans="2:9" ht="15.75" customHeight="1">
      <c r="B10" s="181"/>
      <c r="C10" s="5">
        <v>4</v>
      </c>
      <c r="D10" s="21"/>
      <c r="E10" s="278">
        <v>56</v>
      </c>
      <c r="F10" s="279"/>
      <c r="G10" s="278">
        <v>42</v>
      </c>
      <c r="H10" s="280"/>
      <c r="I10" s="101"/>
    </row>
    <row r="11" spans="2:9" ht="15.75" customHeight="1">
      <c r="B11" s="181"/>
      <c r="C11" s="5">
        <v>5</v>
      </c>
      <c r="D11" s="74"/>
      <c r="E11" s="278">
        <v>55</v>
      </c>
      <c r="F11" s="279"/>
      <c r="G11" s="280">
        <v>43</v>
      </c>
      <c r="H11" s="280"/>
      <c r="I11" s="101"/>
    </row>
    <row r="12" spans="2:9" ht="2.25" customHeight="1">
      <c r="B12" s="5"/>
      <c r="C12" s="5"/>
      <c r="D12" s="5"/>
      <c r="E12" s="197"/>
      <c r="F12" s="198"/>
      <c r="G12" s="197"/>
      <c r="H12" s="199"/>
      <c r="I12" s="101"/>
    </row>
    <row r="13" spans="2:9" s="30" customFormat="1" ht="15.75" customHeight="1" thickBot="1">
      <c r="B13" s="72"/>
      <c r="C13" s="69">
        <v>6</v>
      </c>
      <c r="D13" s="72"/>
      <c r="E13" s="403">
        <v>53</v>
      </c>
      <c r="F13" s="404"/>
      <c r="G13" s="403">
        <v>44</v>
      </c>
      <c r="H13" s="405"/>
      <c r="I13" s="163"/>
    </row>
    <row r="14" spans="2:9" ht="18" customHeight="1">
      <c r="B14" s="3" t="s">
        <v>269</v>
      </c>
    </row>
  </sheetData>
  <mergeCells count="17">
    <mergeCell ref="E9:F9"/>
    <mergeCell ref="G9:H9"/>
    <mergeCell ref="E13:F13"/>
    <mergeCell ref="G13:H13"/>
    <mergeCell ref="G7:H7"/>
    <mergeCell ref="E10:F10"/>
    <mergeCell ref="G10:H10"/>
    <mergeCell ref="E8:F8"/>
    <mergeCell ref="G8:H8"/>
    <mergeCell ref="E7:F7"/>
    <mergeCell ref="E11:F11"/>
    <mergeCell ref="G11:H11"/>
    <mergeCell ref="E2:G2"/>
    <mergeCell ref="B4:D5"/>
    <mergeCell ref="E4:H4"/>
    <mergeCell ref="E5:F5"/>
    <mergeCell ref="G5:H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2:M26"/>
  <sheetViews>
    <sheetView showGridLines="0" view="pageBreakPreview" topLeftCell="A16" zoomScale="130" zoomScaleNormal="100" zoomScaleSheetLayoutView="130" workbookViewId="0">
      <selection activeCell="K15" sqref="K15"/>
    </sheetView>
  </sheetViews>
  <sheetFormatPr defaultColWidth="9" defaultRowHeight="13.5" customHeight="1"/>
  <cols>
    <col min="1" max="1" width="5" style="3" customWidth="1"/>
    <col min="2" max="2" width="1.88671875" style="3" customWidth="1"/>
    <col min="3" max="3" width="8.6640625" style="3" customWidth="1"/>
    <col min="4" max="4" width="6.33203125" style="3" customWidth="1"/>
    <col min="5" max="5" width="7.6640625" style="3" customWidth="1"/>
    <col min="6" max="6" width="6.33203125" style="3" customWidth="1"/>
    <col min="7" max="7" width="7.6640625" style="3" customWidth="1"/>
    <col min="8" max="8" width="6.33203125" style="3" customWidth="1"/>
    <col min="9" max="13" width="7.6640625" style="3" customWidth="1"/>
    <col min="14" max="14" width="1.33203125" style="3" customWidth="1"/>
    <col min="15" max="16384" width="9" style="3"/>
  </cols>
  <sheetData>
    <row r="2" spans="2:13" s="12" customFormat="1" ht="18" customHeight="1">
      <c r="D2" s="165" t="s">
        <v>358</v>
      </c>
      <c r="E2" s="260" t="s">
        <v>359</v>
      </c>
      <c r="F2" s="260"/>
      <c r="G2" s="260"/>
      <c r="H2" s="260"/>
      <c r="I2" s="260"/>
      <c r="J2" s="260"/>
    </row>
    <row r="3" spans="2:13" ht="18" customHeight="1" thickBot="1">
      <c r="B3" s="159"/>
      <c r="C3" s="159"/>
      <c r="D3" s="159"/>
      <c r="E3" s="159"/>
      <c r="F3" s="159"/>
      <c r="G3" s="159"/>
      <c r="H3" s="159"/>
      <c r="I3" s="269" t="s">
        <v>346</v>
      </c>
      <c r="J3" s="269"/>
      <c r="K3" s="269"/>
      <c r="L3" s="269"/>
      <c r="M3" s="269"/>
    </row>
    <row r="4" spans="2:13" ht="27.9" customHeight="1">
      <c r="B4" s="228" t="s">
        <v>37</v>
      </c>
      <c r="C4" s="228"/>
      <c r="D4" s="283" t="s">
        <v>323</v>
      </c>
      <c r="E4" s="284"/>
      <c r="F4" s="283" t="s">
        <v>333</v>
      </c>
      <c r="G4" s="284"/>
      <c r="H4" s="226" t="s">
        <v>337</v>
      </c>
      <c r="I4" s="227"/>
      <c r="J4" s="226" t="s">
        <v>341</v>
      </c>
      <c r="K4" s="227"/>
      <c r="L4" s="281" t="s">
        <v>348</v>
      </c>
      <c r="M4" s="282"/>
    </row>
    <row r="5" spans="2:13" ht="27.9" customHeight="1">
      <c r="B5" s="232"/>
      <c r="C5" s="232"/>
      <c r="D5" s="186" t="s">
        <v>6</v>
      </c>
      <c r="E5" s="187" t="s">
        <v>7</v>
      </c>
      <c r="F5" s="186" t="s">
        <v>6</v>
      </c>
      <c r="G5" s="187" t="s">
        <v>7</v>
      </c>
      <c r="H5" s="186" t="s">
        <v>6</v>
      </c>
      <c r="I5" s="187" t="s">
        <v>7</v>
      </c>
      <c r="J5" s="186" t="s">
        <v>6</v>
      </c>
      <c r="K5" s="187" t="s">
        <v>7</v>
      </c>
      <c r="L5" s="186" t="s">
        <v>6</v>
      </c>
      <c r="M5" s="187" t="s">
        <v>7</v>
      </c>
    </row>
    <row r="6" spans="2:13" ht="13.5" customHeight="1">
      <c r="B6" s="5"/>
      <c r="C6" s="5"/>
      <c r="D6" s="5"/>
      <c r="E6" s="4"/>
      <c r="F6" s="5"/>
      <c r="G6" s="4"/>
      <c r="H6" s="5"/>
      <c r="I6" s="4"/>
      <c r="J6" s="5"/>
      <c r="K6" s="4"/>
      <c r="L6" s="5"/>
      <c r="M6" s="4"/>
    </row>
    <row r="7" spans="2:13" ht="13.5" customHeight="1">
      <c r="B7" s="164" t="s">
        <v>274</v>
      </c>
      <c r="C7" s="164"/>
      <c r="D7" s="10">
        <f t="shared" ref="D7:M7" si="0">SUM(D9:D25)</f>
        <v>78</v>
      </c>
      <c r="E7" s="10">
        <f t="shared" si="0"/>
        <v>3178</v>
      </c>
      <c r="F7" s="10">
        <f t="shared" si="0"/>
        <v>69</v>
      </c>
      <c r="G7" s="10">
        <f t="shared" si="0"/>
        <v>2705</v>
      </c>
      <c r="H7" s="10">
        <f t="shared" si="0"/>
        <v>64</v>
      </c>
      <c r="I7" s="10">
        <f t="shared" si="0"/>
        <v>2466</v>
      </c>
      <c r="J7" s="10">
        <f t="shared" si="0"/>
        <v>59</v>
      </c>
      <c r="K7" s="10">
        <f t="shared" si="0"/>
        <v>2201</v>
      </c>
      <c r="L7" s="19">
        <f t="shared" si="0"/>
        <v>56</v>
      </c>
      <c r="M7" s="19">
        <f t="shared" si="0"/>
        <v>2147</v>
      </c>
    </row>
    <row r="8" spans="2:13" ht="13.5" customHeight="1">
      <c r="B8" s="5"/>
      <c r="C8" s="5"/>
      <c r="D8" s="10"/>
      <c r="E8" s="65"/>
      <c r="F8" s="10"/>
      <c r="G8" s="65"/>
      <c r="H8" s="10"/>
      <c r="I8" s="65"/>
      <c r="J8" s="10"/>
      <c r="K8" s="65"/>
      <c r="L8" s="10"/>
      <c r="M8" s="65"/>
    </row>
    <row r="9" spans="2:13" ht="13.5" customHeight="1">
      <c r="B9" s="5"/>
      <c r="C9" s="181" t="s">
        <v>38</v>
      </c>
      <c r="D9" s="10">
        <v>13</v>
      </c>
      <c r="E9" s="10">
        <v>941</v>
      </c>
      <c r="F9" s="10">
        <v>11</v>
      </c>
      <c r="G9" s="10">
        <v>803</v>
      </c>
      <c r="H9" s="10">
        <v>10</v>
      </c>
      <c r="I9" s="10">
        <v>741</v>
      </c>
      <c r="J9" s="10">
        <v>9</v>
      </c>
      <c r="K9" s="10">
        <v>698</v>
      </c>
      <c r="L9" s="19">
        <v>9</v>
      </c>
      <c r="M9" s="19">
        <v>743</v>
      </c>
    </row>
    <row r="10" spans="2:13" ht="13.5" customHeight="1">
      <c r="B10" s="5"/>
      <c r="C10" s="181" t="s">
        <v>39</v>
      </c>
      <c r="D10" s="10">
        <v>5</v>
      </c>
      <c r="E10" s="10">
        <v>193</v>
      </c>
      <c r="F10" s="10">
        <v>5</v>
      </c>
      <c r="G10" s="10">
        <v>187</v>
      </c>
      <c r="H10" s="10">
        <v>5</v>
      </c>
      <c r="I10" s="10">
        <v>169</v>
      </c>
      <c r="J10" s="10">
        <v>5</v>
      </c>
      <c r="K10" s="10">
        <v>156</v>
      </c>
      <c r="L10" s="19">
        <v>5</v>
      </c>
      <c r="M10" s="19">
        <v>160</v>
      </c>
    </row>
    <row r="11" spans="2:13" ht="13.5" customHeight="1">
      <c r="B11" s="5"/>
      <c r="C11" s="181" t="s">
        <v>40</v>
      </c>
      <c r="D11" s="10">
        <v>3</v>
      </c>
      <c r="E11" s="10">
        <v>127</v>
      </c>
      <c r="F11" s="10">
        <v>3</v>
      </c>
      <c r="G11" s="10">
        <v>119</v>
      </c>
      <c r="H11" s="10">
        <v>3</v>
      </c>
      <c r="I11" s="10">
        <v>117</v>
      </c>
      <c r="J11" s="10">
        <v>3</v>
      </c>
      <c r="K11" s="10">
        <v>111</v>
      </c>
      <c r="L11" s="19">
        <v>3</v>
      </c>
      <c r="M11" s="19">
        <v>108</v>
      </c>
    </row>
    <row r="12" spans="2:13" ht="13.5" customHeight="1">
      <c r="B12" s="5"/>
      <c r="C12" s="181" t="s">
        <v>41</v>
      </c>
      <c r="D12" s="10">
        <v>8</v>
      </c>
      <c r="E12" s="10">
        <v>290</v>
      </c>
      <c r="F12" s="10">
        <v>8</v>
      </c>
      <c r="G12" s="10">
        <v>284</v>
      </c>
      <c r="H12" s="10">
        <v>7</v>
      </c>
      <c r="I12" s="10">
        <v>236</v>
      </c>
      <c r="J12" s="10">
        <v>7</v>
      </c>
      <c r="K12" s="10">
        <v>215</v>
      </c>
      <c r="L12" s="19">
        <v>6</v>
      </c>
      <c r="M12" s="19">
        <v>179</v>
      </c>
    </row>
    <row r="13" spans="2:13" ht="13.5" customHeight="1">
      <c r="B13" s="5"/>
      <c r="C13" s="181" t="s">
        <v>42</v>
      </c>
      <c r="D13" s="10">
        <v>7</v>
      </c>
      <c r="E13" s="10">
        <v>249</v>
      </c>
      <c r="F13" s="10">
        <v>6</v>
      </c>
      <c r="G13" s="10">
        <v>202</v>
      </c>
      <c r="H13" s="10">
        <v>6</v>
      </c>
      <c r="I13" s="10">
        <v>203</v>
      </c>
      <c r="J13" s="10">
        <v>4</v>
      </c>
      <c r="K13" s="10">
        <v>114</v>
      </c>
      <c r="L13" s="19">
        <v>4</v>
      </c>
      <c r="M13" s="19">
        <v>110</v>
      </c>
    </row>
    <row r="14" spans="2:13" ht="6.9" customHeight="1">
      <c r="B14" s="5"/>
      <c r="C14" s="181"/>
      <c r="D14" s="10"/>
      <c r="E14" s="10"/>
      <c r="F14" s="10"/>
      <c r="G14" s="10"/>
      <c r="H14" s="10"/>
      <c r="I14" s="10"/>
      <c r="J14" s="10"/>
      <c r="K14" s="10"/>
      <c r="L14" s="19"/>
      <c r="M14" s="19"/>
    </row>
    <row r="15" spans="2:13" ht="13.5" customHeight="1">
      <c r="B15" s="5"/>
      <c r="C15" s="181" t="s">
        <v>43</v>
      </c>
      <c r="D15" s="10">
        <v>4</v>
      </c>
      <c r="E15" s="10">
        <v>108</v>
      </c>
      <c r="F15" s="10">
        <v>3</v>
      </c>
      <c r="G15" s="10">
        <v>74</v>
      </c>
      <c r="H15" s="10">
        <v>3</v>
      </c>
      <c r="I15" s="10">
        <v>68</v>
      </c>
      <c r="J15" s="10">
        <v>3</v>
      </c>
      <c r="K15" s="10">
        <v>71</v>
      </c>
      <c r="L15" s="19">
        <v>2</v>
      </c>
      <c r="M15" s="19">
        <v>56</v>
      </c>
    </row>
    <row r="16" spans="2:13" ht="13.5" customHeight="1">
      <c r="B16" s="5"/>
      <c r="C16" s="181" t="s">
        <v>44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9">
        <v>0</v>
      </c>
      <c r="M16" s="19">
        <v>0</v>
      </c>
    </row>
    <row r="17" spans="2:13" ht="13.5" customHeight="1">
      <c r="B17" s="5"/>
      <c r="C17" s="181" t="s">
        <v>45</v>
      </c>
      <c r="D17" s="10">
        <v>8</v>
      </c>
      <c r="E17" s="10">
        <v>263</v>
      </c>
      <c r="F17" s="10">
        <v>8</v>
      </c>
      <c r="G17" s="10">
        <v>244</v>
      </c>
      <c r="H17" s="10">
        <v>8</v>
      </c>
      <c r="I17" s="10">
        <v>243</v>
      </c>
      <c r="J17" s="10">
        <v>8</v>
      </c>
      <c r="K17" s="10">
        <v>227</v>
      </c>
      <c r="L17" s="19">
        <v>8</v>
      </c>
      <c r="M17" s="19">
        <v>221</v>
      </c>
    </row>
    <row r="18" spans="2:13" ht="13.5" customHeight="1">
      <c r="B18" s="5"/>
      <c r="C18" s="181" t="s">
        <v>46</v>
      </c>
      <c r="D18" s="10">
        <v>6</v>
      </c>
      <c r="E18" s="10">
        <v>206</v>
      </c>
      <c r="F18" s="10">
        <v>5</v>
      </c>
      <c r="G18" s="10">
        <v>174</v>
      </c>
      <c r="H18" s="10">
        <v>5</v>
      </c>
      <c r="I18" s="10">
        <v>177</v>
      </c>
      <c r="J18" s="10">
        <v>5</v>
      </c>
      <c r="K18" s="10">
        <v>171</v>
      </c>
      <c r="L18" s="19">
        <v>5</v>
      </c>
      <c r="M18" s="19">
        <v>160</v>
      </c>
    </row>
    <row r="19" spans="2:13" ht="13.5" customHeight="1">
      <c r="B19" s="5"/>
      <c r="C19" s="181" t="s">
        <v>47</v>
      </c>
      <c r="D19" s="10">
        <v>4</v>
      </c>
      <c r="E19" s="10">
        <v>113</v>
      </c>
      <c r="F19" s="10">
        <v>4</v>
      </c>
      <c r="G19" s="10">
        <v>99</v>
      </c>
      <c r="H19" s="10">
        <v>3</v>
      </c>
      <c r="I19" s="10">
        <v>78</v>
      </c>
      <c r="J19" s="10">
        <v>2</v>
      </c>
      <c r="K19" s="10">
        <v>50</v>
      </c>
      <c r="L19" s="19">
        <v>1</v>
      </c>
      <c r="M19" s="19">
        <v>24</v>
      </c>
    </row>
    <row r="20" spans="2:13" ht="6.9" customHeight="1">
      <c r="B20" s="5"/>
      <c r="C20" s="181"/>
      <c r="D20" s="10"/>
      <c r="E20" s="10"/>
      <c r="F20" s="10"/>
      <c r="G20" s="10"/>
      <c r="H20" s="10"/>
      <c r="I20" s="10"/>
      <c r="J20" s="10"/>
      <c r="K20" s="10"/>
      <c r="L20" s="19"/>
      <c r="M20" s="19"/>
    </row>
    <row r="21" spans="2:13" ht="13.5" customHeight="1">
      <c r="B21" s="5"/>
      <c r="C21" s="181" t="s">
        <v>48</v>
      </c>
      <c r="D21" s="10">
        <v>3</v>
      </c>
      <c r="E21" s="10">
        <v>115</v>
      </c>
      <c r="F21" s="10">
        <v>3</v>
      </c>
      <c r="G21" s="10">
        <v>113</v>
      </c>
      <c r="H21" s="10">
        <v>2</v>
      </c>
      <c r="I21" s="10">
        <v>80</v>
      </c>
      <c r="J21" s="10">
        <v>2</v>
      </c>
      <c r="K21" s="10">
        <v>75</v>
      </c>
      <c r="L21" s="19">
        <v>2</v>
      </c>
      <c r="M21" s="19">
        <v>75</v>
      </c>
    </row>
    <row r="22" spans="2:13" ht="13.5" customHeight="1">
      <c r="B22" s="5"/>
      <c r="C22" s="181" t="s">
        <v>49</v>
      </c>
      <c r="D22" s="10">
        <v>8</v>
      </c>
      <c r="E22" s="10">
        <v>267</v>
      </c>
      <c r="F22" s="10">
        <v>7</v>
      </c>
      <c r="G22" s="10">
        <v>228</v>
      </c>
      <c r="H22" s="10">
        <v>6</v>
      </c>
      <c r="I22" s="10">
        <v>186</v>
      </c>
      <c r="J22" s="10">
        <v>6</v>
      </c>
      <c r="K22" s="10">
        <v>165</v>
      </c>
      <c r="L22" s="19">
        <v>6</v>
      </c>
      <c r="M22" s="19">
        <v>167</v>
      </c>
    </row>
    <row r="23" spans="2:13" ht="13.5" customHeight="1">
      <c r="B23" s="5"/>
      <c r="C23" s="181" t="s">
        <v>50</v>
      </c>
      <c r="D23" s="10">
        <v>1</v>
      </c>
      <c r="E23" s="10">
        <v>35</v>
      </c>
      <c r="F23" s="10">
        <v>1</v>
      </c>
      <c r="G23" s="10">
        <v>33</v>
      </c>
      <c r="H23" s="10">
        <v>1</v>
      </c>
      <c r="I23" s="10">
        <v>35</v>
      </c>
      <c r="J23" s="10">
        <v>1</v>
      </c>
      <c r="K23" s="10">
        <v>33</v>
      </c>
      <c r="L23" s="19">
        <v>1</v>
      </c>
      <c r="M23" s="19">
        <v>31</v>
      </c>
    </row>
    <row r="24" spans="2:13" ht="13.5" customHeight="1">
      <c r="B24" s="5"/>
      <c r="C24" s="181" t="s">
        <v>51</v>
      </c>
      <c r="D24" s="10">
        <v>3</v>
      </c>
      <c r="E24" s="10">
        <v>97</v>
      </c>
      <c r="F24" s="10">
        <v>2</v>
      </c>
      <c r="G24" s="10">
        <v>62</v>
      </c>
      <c r="H24" s="10">
        <v>2</v>
      </c>
      <c r="I24" s="10">
        <v>59</v>
      </c>
      <c r="J24" s="10">
        <v>2</v>
      </c>
      <c r="K24" s="10">
        <v>55</v>
      </c>
      <c r="L24" s="19">
        <v>2</v>
      </c>
      <c r="M24" s="19">
        <v>50</v>
      </c>
    </row>
    <row r="25" spans="2:13" ht="13.5" customHeight="1" thickBot="1">
      <c r="B25" s="28"/>
      <c r="C25" s="67" t="s">
        <v>52</v>
      </c>
      <c r="D25" s="66">
        <v>5</v>
      </c>
      <c r="E25" s="66">
        <v>174</v>
      </c>
      <c r="F25" s="66">
        <v>3</v>
      </c>
      <c r="G25" s="66">
        <v>83</v>
      </c>
      <c r="H25" s="66">
        <v>3</v>
      </c>
      <c r="I25" s="66">
        <v>74</v>
      </c>
      <c r="J25" s="66">
        <v>2</v>
      </c>
      <c r="K25" s="66">
        <v>60</v>
      </c>
      <c r="L25" s="392">
        <v>2</v>
      </c>
      <c r="M25" s="392">
        <v>63</v>
      </c>
    </row>
    <row r="26" spans="2:13" ht="18" customHeight="1">
      <c r="B26" s="159"/>
      <c r="C26" s="3" t="s">
        <v>270</v>
      </c>
      <c r="D26" s="159"/>
      <c r="E26" s="159"/>
      <c r="F26" s="159"/>
      <c r="G26" s="159"/>
      <c r="H26" s="159"/>
      <c r="I26" s="159"/>
      <c r="J26" s="159"/>
      <c r="K26" s="159"/>
      <c r="L26" s="159"/>
      <c r="M26" s="159"/>
    </row>
  </sheetData>
  <mergeCells count="8">
    <mergeCell ref="I3:M3"/>
    <mergeCell ref="J4:K4"/>
    <mergeCell ref="E2:J2"/>
    <mergeCell ref="L4:M4"/>
    <mergeCell ref="B4:C5"/>
    <mergeCell ref="F4:G4"/>
    <mergeCell ref="H4:I4"/>
    <mergeCell ref="D4:E4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2:H29"/>
  <sheetViews>
    <sheetView showGridLines="0" view="pageBreakPreview" zoomScale="98" zoomScaleNormal="100" zoomScaleSheetLayoutView="98" workbookViewId="0">
      <selection activeCell="K15" sqref="K15"/>
    </sheetView>
  </sheetViews>
  <sheetFormatPr defaultColWidth="9" defaultRowHeight="13.5" customHeight="1"/>
  <cols>
    <col min="1" max="1" width="4.21875" style="3" customWidth="1"/>
    <col min="2" max="2" width="24.109375" style="3" customWidth="1"/>
    <col min="3" max="3" width="16.44140625" style="3" bestFit="1" customWidth="1"/>
    <col min="4" max="7" width="17.5546875" style="3" bestFit="1" customWidth="1"/>
    <col min="8" max="8" width="9" style="3"/>
    <col min="9" max="9" width="9" style="3" customWidth="1"/>
    <col min="10" max="16384" width="9" style="3"/>
  </cols>
  <sheetData>
    <row r="2" spans="2:7" ht="18" customHeight="1">
      <c r="B2" s="100"/>
      <c r="C2" s="285" t="s">
        <v>302</v>
      </c>
      <c r="D2" s="285"/>
      <c r="E2" s="285"/>
    </row>
    <row r="3" spans="2:7" ht="6.75" customHeight="1" thickBot="1">
      <c r="B3" s="159"/>
      <c r="C3" s="159"/>
      <c r="D3" s="159"/>
      <c r="E3" s="195"/>
      <c r="F3" s="196"/>
      <c r="G3" s="196"/>
    </row>
    <row r="4" spans="2:7" ht="18.75" customHeight="1">
      <c r="B4" s="193"/>
      <c r="C4" s="201" t="s">
        <v>324</v>
      </c>
      <c r="D4" s="201" t="s">
        <v>327</v>
      </c>
      <c r="E4" s="201" t="s">
        <v>334</v>
      </c>
      <c r="F4" s="201" t="s">
        <v>342</v>
      </c>
      <c r="G4" s="73" t="s">
        <v>349</v>
      </c>
    </row>
    <row r="5" spans="2:7" ht="6.75" customHeight="1">
      <c r="B5" s="46"/>
      <c r="C5" s="5"/>
      <c r="D5" s="5"/>
      <c r="E5" s="5"/>
      <c r="F5" s="5"/>
      <c r="G5" s="20"/>
    </row>
    <row r="6" spans="2:7" ht="14.25" customHeight="1">
      <c r="B6" s="46" t="s">
        <v>238</v>
      </c>
      <c r="C6" s="1">
        <v>35299</v>
      </c>
      <c r="D6" s="1">
        <v>35512</v>
      </c>
      <c r="E6" s="1">
        <v>35456</v>
      </c>
      <c r="F6" s="1">
        <v>35282</v>
      </c>
      <c r="G6" s="68">
        <v>35176</v>
      </c>
    </row>
    <row r="7" spans="2:7" ht="6.75" customHeight="1">
      <c r="B7" s="46"/>
      <c r="C7" s="1"/>
      <c r="D7" s="1"/>
      <c r="E7" s="1"/>
      <c r="F7" s="1"/>
      <c r="G7" s="68"/>
    </row>
    <row r="8" spans="2:7" ht="14.25" customHeight="1">
      <c r="B8" s="97" t="s">
        <v>239</v>
      </c>
      <c r="C8" s="1">
        <v>2292200</v>
      </c>
      <c r="D8" s="1">
        <v>2241124</v>
      </c>
      <c r="E8" s="1">
        <v>2237047</v>
      </c>
      <c r="F8" s="1">
        <v>2231033</v>
      </c>
      <c r="G8" s="68">
        <v>2227003</v>
      </c>
    </row>
    <row r="9" spans="2:7" ht="6.75" customHeight="1">
      <c r="B9" s="182"/>
      <c r="C9" s="1"/>
      <c r="D9" s="1"/>
      <c r="E9" s="1"/>
      <c r="F9" s="1"/>
      <c r="G9" s="68"/>
    </row>
    <row r="10" spans="2:7" ht="14.25" customHeight="1">
      <c r="B10" s="98" t="s">
        <v>240</v>
      </c>
      <c r="C10" s="1"/>
      <c r="D10" s="1"/>
      <c r="E10" s="1"/>
      <c r="F10" s="1"/>
      <c r="G10" s="68"/>
    </row>
    <row r="11" spans="2:7" ht="14.25" customHeight="1">
      <c r="B11" s="98" t="s">
        <v>241</v>
      </c>
      <c r="C11" s="1">
        <v>6597</v>
      </c>
      <c r="D11" s="1">
        <v>6492</v>
      </c>
      <c r="E11" s="1">
        <v>6323</v>
      </c>
      <c r="F11" s="1">
        <v>6222</v>
      </c>
      <c r="G11" s="68">
        <v>6243</v>
      </c>
    </row>
    <row r="12" spans="2:7" ht="6.75" customHeight="1">
      <c r="B12" s="182"/>
      <c r="C12" s="1"/>
      <c r="D12" s="1"/>
      <c r="E12" s="1"/>
      <c r="F12" s="1"/>
      <c r="G12" s="68"/>
    </row>
    <row r="13" spans="2:7" ht="14.25" customHeight="1">
      <c r="B13" s="98" t="s">
        <v>242</v>
      </c>
      <c r="C13" s="1">
        <v>942</v>
      </c>
      <c r="D13" s="1">
        <v>854</v>
      </c>
      <c r="E13" s="1">
        <v>736</v>
      </c>
      <c r="F13" s="1">
        <v>626</v>
      </c>
      <c r="G13" s="68">
        <v>613</v>
      </c>
    </row>
    <row r="14" spans="2:7" ht="14.25" customHeight="1">
      <c r="B14" s="98" t="s">
        <v>243</v>
      </c>
      <c r="C14" s="1">
        <v>876</v>
      </c>
      <c r="D14" s="1">
        <v>841</v>
      </c>
      <c r="E14" s="1">
        <v>741</v>
      </c>
      <c r="F14" s="1">
        <v>764</v>
      </c>
      <c r="G14" s="68">
        <v>797</v>
      </c>
    </row>
    <row r="15" spans="2:7" ht="6.75" customHeight="1">
      <c r="B15" s="98"/>
      <c r="C15" s="1"/>
      <c r="D15" s="1"/>
      <c r="E15" s="1"/>
      <c r="F15" s="1"/>
      <c r="G15" s="68"/>
    </row>
    <row r="16" spans="2:7" ht="14.25" customHeight="1">
      <c r="B16" s="98" t="s">
        <v>244</v>
      </c>
      <c r="C16" s="1">
        <v>1627</v>
      </c>
      <c r="D16" s="1">
        <v>1572</v>
      </c>
      <c r="E16" s="1">
        <v>1604</v>
      </c>
      <c r="F16" s="1">
        <v>1610</v>
      </c>
      <c r="G16" s="68">
        <v>1592</v>
      </c>
    </row>
    <row r="17" spans="2:8" ht="14.25" customHeight="1">
      <c r="B17" s="98" t="s">
        <v>245</v>
      </c>
      <c r="C17" s="1">
        <v>1068</v>
      </c>
      <c r="D17" s="1">
        <v>1093</v>
      </c>
      <c r="E17" s="1">
        <v>1095</v>
      </c>
      <c r="F17" s="1">
        <v>1089</v>
      </c>
      <c r="G17" s="68">
        <v>1029</v>
      </c>
    </row>
    <row r="18" spans="2:8" ht="14.25" customHeight="1">
      <c r="B18" s="98" t="s">
        <v>246</v>
      </c>
      <c r="C18" s="1">
        <v>749</v>
      </c>
      <c r="D18" s="1">
        <v>774</v>
      </c>
      <c r="E18" s="1">
        <v>780</v>
      </c>
      <c r="F18" s="1">
        <v>754</v>
      </c>
      <c r="G18" s="68">
        <v>779</v>
      </c>
    </row>
    <row r="19" spans="2:8" ht="14.25" customHeight="1">
      <c r="B19" s="98" t="s">
        <v>247</v>
      </c>
      <c r="C19" s="1">
        <v>759</v>
      </c>
      <c r="D19" s="1">
        <v>756</v>
      </c>
      <c r="E19" s="1">
        <v>777</v>
      </c>
      <c r="F19" s="1">
        <v>812</v>
      </c>
      <c r="G19" s="68">
        <v>877</v>
      </c>
    </row>
    <row r="20" spans="2:8" ht="14.25" customHeight="1">
      <c r="B20" s="98" t="s">
        <v>248</v>
      </c>
      <c r="C20" s="1">
        <v>576</v>
      </c>
      <c r="D20" s="1">
        <v>602</v>
      </c>
      <c r="E20" s="1">
        <v>590</v>
      </c>
      <c r="F20" s="1">
        <v>567</v>
      </c>
      <c r="G20" s="68">
        <v>556</v>
      </c>
    </row>
    <row r="21" spans="2:8" ht="6.75" customHeight="1">
      <c r="B21" s="182"/>
      <c r="C21" s="1"/>
      <c r="D21" s="1"/>
      <c r="E21" s="1"/>
      <c r="F21" s="1"/>
      <c r="G21" s="68"/>
    </row>
    <row r="22" spans="2:8" ht="13.5" customHeight="1">
      <c r="B22" s="98" t="s">
        <v>249</v>
      </c>
      <c r="C22" s="1"/>
      <c r="D22" s="1"/>
      <c r="E22" s="1"/>
      <c r="F22" s="1"/>
      <c r="G22" s="68"/>
    </row>
    <row r="23" spans="2:8" ht="14.25" customHeight="1">
      <c r="B23" s="98" t="s">
        <v>241</v>
      </c>
      <c r="C23" s="131">
        <v>9942437460</v>
      </c>
      <c r="D23" s="131">
        <v>10264276733</v>
      </c>
      <c r="E23" s="131">
        <v>10180347241</v>
      </c>
      <c r="F23" s="131">
        <v>10098023200</v>
      </c>
      <c r="G23" s="401">
        <v>10247858390</v>
      </c>
    </row>
    <row r="24" spans="2:8" ht="6.75" customHeight="1">
      <c r="B24" s="98"/>
      <c r="C24" s="131"/>
      <c r="D24" s="131"/>
      <c r="E24" s="131"/>
      <c r="F24" s="131"/>
      <c r="G24" s="401"/>
    </row>
    <row r="25" spans="2:8" ht="14.25" customHeight="1">
      <c r="B25" s="98" t="s">
        <v>250</v>
      </c>
      <c r="C25" s="131">
        <v>4645463467</v>
      </c>
      <c r="D25" s="131">
        <v>4671842165</v>
      </c>
      <c r="E25" s="131">
        <v>4729852637</v>
      </c>
      <c r="F25" s="131">
        <v>4710900170</v>
      </c>
      <c r="G25" s="401">
        <f>G23-SUM(G26:G28)</f>
        <v>4491675561</v>
      </c>
    </row>
    <row r="26" spans="2:8" ht="14.25" customHeight="1">
      <c r="B26" s="98" t="s">
        <v>251</v>
      </c>
      <c r="C26" s="131">
        <v>2164830867</v>
      </c>
      <c r="D26" s="131">
        <v>2184149494</v>
      </c>
      <c r="E26" s="131">
        <f>2191917974+8205759</f>
        <v>2200123733</v>
      </c>
      <c r="F26" s="131">
        <v>2226967593</v>
      </c>
      <c r="G26" s="401">
        <v>2286536006</v>
      </c>
      <c r="H26" s="159"/>
    </row>
    <row r="27" spans="2:8" ht="14.25" customHeight="1">
      <c r="B27" s="98" t="s">
        <v>252</v>
      </c>
      <c r="C27" s="131">
        <v>2546199620</v>
      </c>
      <c r="D27" s="131">
        <v>2783848294</v>
      </c>
      <c r="E27" s="131">
        <v>2715273801</v>
      </c>
      <c r="F27" s="131">
        <v>2691007740</v>
      </c>
      <c r="G27" s="401">
        <v>3016835235</v>
      </c>
    </row>
    <row r="28" spans="2:8" ht="14.25" customHeight="1" thickBot="1">
      <c r="B28" s="99" t="s">
        <v>253</v>
      </c>
      <c r="C28" s="132">
        <v>585943506</v>
      </c>
      <c r="D28" s="132">
        <v>624436780</v>
      </c>
      <c r="E28" s="132">
        <v>535097070</v>
      </c>
      <c r="F28" s="132">
        <v>469147697</v>
      </c>
      <c r="G28" s="402">
        <v>452811588</v>
      </c>
    </row>
    <row r="29" spans="2:8" ht="18" customHeight="1">
      <c r="B29" s="3" t="s">
        <v>271</v>
      </c>
      <c r="C29" s="159"/>
      <c r="D29" s="159"/>
      <c r="E29" s="159"/>
      <c r="F29" s="159"/>
      <c r="G29" s="159"/>
    </row>
  </sheetData>
  <mergeCells count="1">
    <mergeCell ref="C2:E2"/>
  </mergeCells>
  <phoneticPr fontId="13"/>
  <pageMargins left="0.55118110236220474" right="0.55118110236220474" top="0.98425196850393704" bottom="0.98425196850393704" header="0.51181102362204722" footer="0.51181102362204722"/>
  <pageSetup paperSize="9" scale="81" fitToHeight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2:Z47"/>
  <sheetViews>
    <sheetView showGridLines="0" topLeftCell="B1" zoomScale="92" zoomScaleNormal="92" zoomScaleSheetLayoutView="100" workbookViewId="0">
      <selection activeCell="K15" sqref="K15"/>
    </sheetView>
  </sheetViews>
  <sheetFormatPr defaultColWidth="9" defaultRowHeight="13.5" customHeight="1"/>
  <cols>
    <col min="1" max="1" width="0.6640625" style="15" hidden="1" customWidth="1"/>
    <col min="2" max="2" width="5" style="15" customWidth="1"/>
    <col min="3" max="3" width="3.6640625" style="15" customWidth="1"/>
    <col min="4" max="4" width="5" style="15" customWidth="1"/>
    <col min="5" max="5" width="8.44140625" style="15" bestFit="1" customWidth="1"/>
    <col min="6" max="6" width="8.44140625" style="15" customWidth="1"/>
    <col min="7" max="7" width="10.44140625" style="15" customWidth="1"/>
    <col min="8" max="8" width="9.88671875" style="15" customWidth="1"/>
    <col min="9" max="9" width="10.44140625" style="15" customWidth="1"/>
    <col min="10" max="10" width="8.6640625" style="15" bestFit="1" customWidth="1"/>
    <col min="11" max="11" width="10.21875" style="15" bestFit="1" customWidth="1"/>
    <col min="12" max="12" width="9.44140625" style="15" bestFit="1" customWidth="1"/>
    <col min="13" max="13" width="10.44140625" style="15" bestFit="1" customWidth="1"/>
    <col min="14" max="14" width="0.88671875" style="15" customWidth="1"/>
    <col min="15" max="15" width="8" style="15" bestFit="1" customWidth="1"/>
    <col min="16" max="17" width="8.77734375" style="15" bestFit="1" customWidth="1"/>
    <col min="18" max="18" width="10.44140625" style="15" bestFit="1" customWidth="1"/>
    <col min="19" max="19" width="8.44140625" style="15" customWidth="1"/>
    <col min="20" max="20" width="8.6640625" style="15" customWidth="1"/>
    <col min="21" max="21" width="7.109375" style="15" bestFit="1" customWidth="1"/>
    <col min="22" max="22" width="8.21875" style="47" customWidth="1"/>
    <col min="23" max="23" width="8.44140625" style="15" customWidth="1"/>
    <col min="24" max="24" width="8.21875" style="47" customWidth="1"/>
    <col min="25" max="25" width="9.44140625" style="15" customWidth="1"/>
    <col min="26" max="26" width="12.21875" style="15" customWidth="1"/>
    <col min="27" max="16384" width="9" style="15"/>
  </cols>
  <sheetData>
    <row r="2" spans="2:26" ht="18" customHeight="1">
      <c r="E2" s="286"/>
      <c r="F2" s="286"/>
      <c r="G2" s="286"/>
      <c r="H2" s="286"/>
      <c r="I2" s="286"/>
      <c r="J2" s="286"/>
      <c r="K2" s="286" t="s">
        <v>316</v>
      </c>
      <c r="L2" s="286"/>
      <c r="M2" s="286"/>
      <c r="N2" s="286"/>
      <c r="O2" s="286"/>
      <c r="P2" s="286"/>
      <c r="Q2" s="286"/>
    </row>
    <row r="3" spans="2:26" ht="18" customHeight="1" thickBot="1">
      <c r="B3" s="15" t="s">
        <v>54</v>
      </c>
    </row>
    <row r="4" spans="2:26" ht="18" customHeight="1">
      <c r="B4" s="327" t="s">
        <v>75</v>
      </c>
      <c r="C4" s="327"/>
      <c r="D4" s="328"/>
      <c r="E4" s="212"/>
      <c r="F4" s="324" t="s">
        <v>254</v>
      </c>
      <c r="G4" s="325"/>
      <c r="H4" s="325"/>
      <c r="I4" s="325"/>
      <c r="J4" s="325"/>
      <c r="K4" s="325"/>
      <c r="L4" s="325"/>
      <c r="M4" s="326"/>
      <c r="N4" s="204"/>
      <c r="O4" s="294" t="s">
        <v>255</v>
      </c>
      <c r="P4" s="295"/>
      <c r="Q4" s="296" t="s">
        <v>256</v>
      </c>
      <c r="R4" s="294"/>
      <c r="S4" s="297"/>
      <c r="T4" s="298"/>
      <c r="U4" s="294" t="s">
        <v>257</v>
      </c>
      <c r="V4" s="297"/>
      <c r="W4" s="297"/>
      <c r="X4" s="298"/>
      <c r="Y4" s="302" t="s">
        <v>258</v>
      </c>
      <c r="Z4" s="303"/>
    </row>
    <row r="5" spans="2:26" ht="18" customHeight="1">
      <c r="B5" s="329" t="s">
        <v>89</v>
      </c>
      <c r="C5" s="329"/>
      <c r="D5" s="330"/>
      <c r="E5" s="31" t="s">
        <v>90</v>
      </c>
      <c r="F5" s="287" t="s">
        <v>91</v>
      </c>
      <c r="G5" s="288"/>
      <c r="H5" s="288"/>
      <c r="I5" s="289"/>
      <c r="J5" s="316" t="s">
        <v>92</v>
      </c>
      <c r="K5" s="316"/>
      <c r="L5" s="331" t="s">
        <v>259</v>
      </c>
      <c r="M5" s="332"/>
      <c r="N5" s="299" t="s">
        <v>260</v>
      </c>
      <c r="O5" s="300"/>
      <c r="P5" s="301"/>
      <c r="Q5" s="308" t="s">
        <v>261</v>
      </c>
      <c r="R5" s="309"/>
      <c r="S5" s="312" t="s">
        <v>262</v>
      </c>
      <c r="T5" s="313"/>
      <c r="U5" s="308" t="s">
        <v>150</v>
      </c>
      <c r="V5" s="316"/>
      <c r="W5" s="308" t="s">
        <v>263</v>
      </c>
      <c r="X5" s="309"/>
      <c r="Y5" s="304"/>
      <c r="Z5" s="305"/>
    </row>
    <row r="6" spans="2:26" ht="18" customHeight="1">
      <c r="B6" s="329"/>
      <c r="C6" s="329"/>
      <c r="D6" s="330"/>
      <c r="E6" s="31" t="s">
        <v>93</v>
      </c>
      <c r="F6" s="287" t="s">
        <v>94</v>
      </c>
      <c r="G6" s="288"/>
      <c r="H6" s="287" t="s">
        <v>95</v>
      </c>
      <c r="I6" s="289"/>
      <c r="J6" s="317"/>
      <c r="K6" s="317"/>
      <c r="L6" s="290" t="s">
        <v>264</v>
      </c>
      <c r="M6" s="291"/>
      <c r="N6" s="211"/>
      <c r="O6" s="292" t="s">
        <v>265</v>
      </c>
      <c r="P6" s="293"/>
      <c r="Q6" s="310"/>
      <c r="R6" s="311"/>
      <c r="S6" s="314"/>
      <c r="T6" s="315"/>
      <c r="U6" s="310"/>
      <c r="V6" s="317"/>
      <c r="W6" s="310"/>
      <c r="X6" s="311"/>
      <c r="Y6" s="306"/>
      <c r="Z6" s="307"/>
    </row>
    <row r="7" spans="2:26" ht="18" customHeight="1">
      <c r="B7" s="318" t="s">
        <v>19</v>
      </c>
      <c r="C7" s="318"/>
      <c r="D7" s="319"/>
      <c r="E7" s="32"/>
      <c r="F7" s="210" t="s">
        <v>96</v>
      </c>
      <c r="G7" s="205" t="s">
        <v>55</v>
      </c>
      <c r="H7" s="210" t="s">
        <v>96</v>
      </c>
      <c r="I7" s="33" t="s">
        <v>55</v>
      </c>
      <c r="J7" s="207" t="s">
        <v>96</v>
      </c>
      <c r="K7" s="205" t="s">
        <v>55</v>
      </c>
      <c r="L7" s="210" t="s">
        <v>96</v>
      </c>
      <c r="M7" s="205" t="s">
        <v>55</v>
      </c>
      <c r="N7" s="210"/>
      <c r="O7" s="207" t="s">
        <v>96</v>
      </c>
      <c r="P7" s="33" t="s">
        <v>55</v>
      </c>
      <c r="Q7" s="210" t="s">
        <v>96</v>
      </c>
      <c r="R7" s="33" t="s">
        <v>55</v>
      </c>
      <c r="S7" s="210" t="s">
        <v>96</v>
      </c>
      <c r="T7" s="33" t="s">
        <v>55</v>
      </c>
      <c r="U7" s="210" t="s">
        <v>96</v>
      </c>
      <c r="V7" s="48" t="s">
        <v>55</v>
      </c>
      <c r="W7" s="210" t="s">
        <v>96</v>
      </c>
      <c r="X7" s="48" t="s">
        <v>55</v>
      </c>
      <c r="Y7" s="210" t="s">
        <v>96</v>
      </c>
      <c r="Z7" s="205" t="s">
        <v>55</v>
      </c>
    </row>
    <row r="8" spans="2:26" ht="9.9" customHeight="1">
      <c r="B8" s="25"/>
      <c r="C8" s="25"/>
      <c r="D8" s="25"/>
      <c r="E8" s="14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49"/>
      <c r="W8" s="2"/>
      <c r="X8" s="49"/>
      <c r="Y8" s="22"/>
      <c r="Z8" s="2"/>
    </row>
    <row r="9" spans="2:26" ht="13.5" customHeight="1">
      <c r="B9" s="320" t="s">
        <v>97</v>
      </c>
      <c r="C9" s="320"/>
      <c r="D9" s="321"/>
      <c r="E9" s="14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49"/>
      <c r="W9" s="2"/>
      <c r="X9" s="49"/>
      <c r="Y9" s="2"/>
      <c r="Z9" s="2"/>
    </row>
    <row r="10" spans="2:26" ht="6.9" customHeight="1">
      <c r="B10" s="203"/>
      <c r="C10" s="203"/>
      <c r="D10" s="203"/>
      <c r="E10" s="14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49"/>
      <c r="W10" s="2"/>
      <c r="X10" s="49"/>
      <c r="Y10" s="2"/>
      <c r="Z10" s="2"/>
    </row>
    <row r="11" spans="2:26" ht="18" customHeight="1">
      <c r="B11" s="25" t="s">
        <v>326</v>
      </c>
      <c r="C11" s="129" t="s">
        <v>320</v>
      </c>
      <c r="D11" s="25" t="s">
        <v>339</v>
      </c>
      <c r="E11" s="80">
        <v>21833</v>
      </c>
      <c r="F11" s="79">
        <v>7169</v>
      </c>
      <c r="G11" s="79">
        <v>2992893</v>
      </c>
      <c r="H11" s="79">
        <v>231060</v>
      </c>
      <c r="I11" s="79">
        <v>2630313</v>
      </c>
      <c r="J11" s="79">
        <v>47117</v>
      </c>
      <c r="K11" s="79">
        <v>446006</v>
      </c>
      <c r="L11" s="79">
        <v>159614</v>
      </c>
      <c r="M11" s="79">
        <v>1484698</v>
      </c>
      <c r="N11" s="79"/>
      <c r="O11" s="79">
        <v>5795</v>
      </c>
      <c r="P11" s="79">
        <v>39997</v>
      </c>
      <c r="Q11" s="79">
        <v>19709</v>
      </c>
      <c r="R11" s="79">
        <v>1166329</v>
      </c>
      <c r="S11" s="79">
        <v>32</v>
      </c>
      <c r="T11" s="79">
        <v>1409</v>
      </c>
      <c r="U11" s="79">
        <v>55</v>
      </c>
      <c r="V11" s="81">
        <v>23036</v>
      </c>
      <c r="W11" s="79">
        <v>172</v>
      </c>
      <c r="X11" s="81">
        <v>8600</v>
      </c>
      <c r="Y11" s="79">
        <v>470723</v>
      </c>
      <c r="Z11" s="79">
        <v>8793281</v>
      </c>
    </row>
    <row r="12" spans="2:26" ht="16.5" customHeight="1">
      <c r="B12" s="25"/>
      <c r="C12" s="25">
        <v>2</v>
      </c>
      <c r="D12" s="25"/>
      <c r="E12" s="80">
        <v>21571</v>
      </c>
      <c r="F12" s="79">
        <v>6688</v>
      </c>
      <c r="G12" s="79">
        <v>2913351</v>
      </c>
      <c r="H12" s="79">
        <v>213669</v>
      </c>
      <c r="I12" s="79">
        <v>2422150</v>
      </c>
      <c r="J12" s="79">
        <v>42463</v>
      </c>
      <c r="K12" s="79">
        <v>428897</v>
      </c>
      <c r="L12" s="79">
        <v>149177</v>
      </c>
      <c r="M12" s="79">
        <v>1454036</v>
      </c>
      <c r="N12" s="79"/>
      <c r="O12" s="79">
        <v>4803</v>
      </c>
      <c r="P12" s="79">
        <v>43092</v>
      </c>
      <c r="Q12" s="79">
        <v>22399</v>
      </c>
      <c r="R12" s="79">
        <v>1154128</v>
      </c>
      <c r="S12" s="79">
        <v>43</v>
      </c>
      <c r="T12" s="79">
        <v>1992</v>
      </c>
      <c r="U12" s="79">
        <v>57</v>
      </c>
      <c r="V12" s="81">
        <v>23488</v>
      </c>
      <c r="W12" s="79">
        <v>181</v>
      </c>
      <c r="X12" s="81">
        <v>9050</v>
      </c>
      <c r="Y12" s="79">
        <v>439480</v>
      </c>
      <c r="Z12" s="79">
        <v>8450184</v>
      </c>
    </row>
    <row r="13" spans="2:26" ht="16.5" customHeight="1">
      <c r="B13" s="25"/>
      <c r="C13" s="129">
        <v>3</v>
      </c>
      <c r="D13" s="25"/>
      <c r="E13" s="80">
        <v>20791</v>
      </c>
      <c r="F13" s="79">
        <v>6673</v>
      </c>
      <c r="G13" s="79">
        <v>2955967</v>
      </c>
      <c r="H13" s="79">
        <v>216890</v>
      </c>
      <c r="I13" s="79">
        <v>2514725</v>
      </c>
      <c r="J13" s="79">
        <v>43546</v>
      </c>
      <c r="K13" s="79">
        <v>443370</v>
      </c>
      <c r="L13" s="79">
        <v>151055</v>
      </c>
      <c r="M13" s="79">
        <v>1478403</v>
      </c>
      <c r="N13" s="79"/>
      <c r="O13" s="79">
        <v>5041</v>
      </c>
      <c r="P13" s="79">
        <v>37264</v>
      </c>
      <c r="Q13" s="79">
        <v>22728</v>
      </c>
      <c r="R13" s="79">
        <v>1160555</v>
      </c>
      <c r="S13" s="79">
        <v>45</v>
      </c>
      <c r="T13" s="79">
        <v>1576</v>
      </c>
      <c r="U13" s="79">
        <v>48</v>
      </c>
      <c r="V13" s="81">
        <v>20112</v>
      </c>
      <c r="W13" s="79">
        <v>162</v>
      </c>
      <c r="X13" s="81">
        <v>8100</v>
      </c>
      <c r="Y13" s="79">
        <v>446188</v>
      </c>
      <c r="Z13" s="79">
        <v>8620072</v>
      </c>
    </row>
    <row r="14" spans="2:26" ht="16.5" customHeight="1">
      <c r="B14" s="129"/>
      <c r="C14" s="129">
        <v>4</v>
      </c>
      <c r="D14" s="25"/>
      <c r="E14" s="80">
        <v>19756</v>
      </c>
      <c r="F14" s="79">
        <v>6504</v>
      </c>
      <c r="G14" s="79">
        <v>3006391</v>
      </c>
      <c r="H14" s="79">
        <v>212257</v>
      </c>
      <c r="I14" s="79">
        <v>2509976</v>
      </c>
      <c r="J14" s="79">
        <v>43288</v>
      </c>
      <c r="K14" s="79">
        <v>445789</v>
      </c>
      <c r="L14" s="79">
        <v>147804</v>
      </c>
      <c r="M14" s="79">
        <v>1444371</v>
      </c>
      <c r="N14" s="79"/>
      <c r="O14" s="79">
        <v>4729</v>
      </c>
      <c r="P14" s="79">
        <v>36197</v>
      </c>
      <c r="Q14" s="79">
        <v>23185</v>
      </c>
      <c r="R14" s="79">
        <v>1160094</v>
      </c>
      <c r="S14" s="79">
        <v>54</v>
      </c>
      <c r="T14" s="79">
        <v>1849</v>
      </c>
      <c r="U14" s="79">
        <v>37</v>
      </c>
      <c r="V14" s="81">
        <v>15516</v>
      </c>
      <c r="W14" s="79">
        <v>162</v>
      </c>
      <c r="X14" s="81">
        <v>8100</v>
      </c>
      <c r="Y14" s="79">
        <v>438020</v>
      </c>
      <c r="Z14" s="79">
        <v>8628283</v>
      </c>
    </row>
    <row r="15" spans="2:26" ht="6.9" customHeight="1">
      <c r="B15" s="25"/>
      <c r="C15" s="25"/>
      <c r="D15" s="25"/>
      <c r="E15" s="14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49"/>
      <c r="W15" s="2"/>
      <c r="X15" s="49"/>
      <c r="Y15" s="2"/>
      <c r="Z15" s="2"/>
    </row>
    <row r="16" spans="2:26" s="16" customFormat="1" ht="16.5" customHeight="1">
      <c r="B16" s="119"/>
      <c r="C16" s="119">
        <v>5</v>
      </c>
      <c r="D16" s="34"/>
      <c r="E16" s="398">
        <v>18794</v>
      </c>
      <c r="F16" s="399">
        <v>6498</v>
      </c>
      <c r="G16" s="399">
        <v>3033707</v>
      </c>
      <c r="H16" s="399">
        <v>203430</v>
      </c>
      <c r="I16" s="399">
        <v>2408013</v>
      </c>
      <c r="J16" s="399">
        <v>42322</v>
      </c>
      <c r="K16" s="399">
        <v>421444</v>
      </c>
      <c r="L16" s="399">
        <v>142615</v>
      </c>
      <c r="M16" s="399">
        <v>1455664</v>
      </c>
      <c r="N16" s="399"/>
      <c r="O16" s="399">
        <v>4668</v>
      </c>
      <c r="P16" s="399">
        <v>38018</v>
      </c>
      <c r="Q16" s="399">
        <v>22559</v>
      </c>
      <c r="R16" s="399">
        <v>1195004</v>
      </c>
      <c r="S16" s="399">
        <v>51</v>
      </c>
      <c r="T16" s="399">
        <v>1971</v>
      </c>
      <c r="U16" s="399">
        <v>38</v>
      </c>
      <c r="V16" s="400">
        <v>18700</v>
      </c>
      <c r="W16" s="399">
        <v>165</v>
      </c>
      <c r="X16" s="400">
        <v>8250</v>
      </c>
      <c r="Y16" s="399">
        <v>422346</v>
      </c>
      <c r="Z16" s="399">
        <v>8580771</v>
      </c>
    </row>
    <row r="17" spans="2:26" ht="6.75" customHeight="1">
      <c r="B17" s="25"/>
      <c r="C17" s="25"/>
      <c r="D17" s="25"/>
      <c r="E17" s="1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49"/>
      <c r="W17" s="2"/>
      <c r="X17" s="49"/>
      <c r="Y17" s="2"/>
      <c r="Z17" s="2"/>
    </row>
    <row r="18" spans="2:26" ht="18" customHeight="1">
      <c r="B18" s="322" t="s">
        <v>266</v>
      </c>
      <c r="C18" s="322"/>
      <c r="D18" s="323"/>
      <c r="E18" s="14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49"/>
      <c r="W18" s="2"/>
      <c r="X18" s="49"/>
      <c r="Y18" s="2"/>
      <c r="Z18" s="2"/>
    </row>
    <row r="19" spans="2:26" ht="6.9" customHeight="1">
      <c r="B19" s="25"/>
      <c r="C19" s="25"/>
      <c r="D19" s="25"/>
      <c r="E19" s="1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49"/>
      <c r="W19" s="2"/>
      <c r="X19" s="49"/>
      <c r="Y19" s="2"/>
      <c r="Z19" s="2"/>
    </row>
    <row r="20" spans="2:26" ht="18" customHeight="1">
      <c r="B20" s="25" t="s">
        <v>326</v>
      </c>
      <c r="C20" s="129" t="s">
        <v>320</v>
      </c>
      <c r="D20" s="25" t="s">
        <v>339</v>
      </c>
      <c r="E20" s="80">
        <v>18412</v>
      </c>
      <c r="F20" s="79">
        <v>18375</v>
      </c>
      <c r="G20" s="79">
        <v>8597942</v>
      </c>
      <c r="H20" s="79">
        <v>310657</v>
      </c>
      <c r="I20" s="79">
        <v>4344916</v>
      </c>
      <c r="J20" s="79">
        <v>41617</v>
      </c>
      <c r="K20" s="79">
        <v>523560</v>
      </c>
      <c r="L20" s="79">
        <v>221117</v>
      </c>
      <c r="M20" s="79">
        <v>2848283</v>
      </c>
      <c r="N20" s="79"/>
      <c r="O20" s="79">
        <v>4791</v>
      </c>
      <c r="P20" s="79">
        <v>65795</v>
      </c>
      <c r="Q20" s="79">
        <v>37125</v>
      </c>
      <c r="R20" s="79">
        <v>722734</v>
      </c>
      <c r="S20" s="79">
        <v>1247</v>
      </c>
      <c r="T20" s="79">
        <v>13929</v>
      </c>
      <c r="U20" s="84">
        <v>0</v>
      </c>
      <c r="V20" s="85">
        <v>0</v>
      </c>
      <c r="W20" s="79">
        <v>1149</v>
      </c>
      <c r="X20" s="81">
        <v>57450</v>
      </c>
      <c r="Y20" s="79">
        <v>636078</v>
      </c>
      <c r="Z20" s="79">
        <v>17174609</v>
      </c>
    </row>
    <row r="21" spans="2:26" ht="18" customHeight="1">
      <c r="B21" s="25"/>
      <c r="C21" s="25">
        <v>2</v>
      </c>
      <c r="D21" s="25"/>
      <c r="E21" s="80">
        <v>18437</v>
      </c>
      <c r="F21" s="79">
        <v>16588</v>
      </c>
      <c r="G21" s="79">
        <v>8131530</v>
      </c>
      <c r="H21" s="79">
        <v>298486</v>
      </c>
      <c r="I21" s="79">
        <v>4204205</v>
      </c>
      <c r="J21" s="79">
        <v>38650</v>
      </c>
      <c r="K21" s="79">
        <v>509804</v>
      </c>
      <c r="L21" s="79">
        <v>213251</v>
      </c>
      <c r="M21" s="79">
        <v>2728459</v>
      </c>
      <c r="N21" s="79"/>
      <c r="O21" s="79">
        <v>4070</v>
      </c>
      <c r="P21" s="79">
        <v>58936</v>
      </c>
      <c r="Q21" s="79">
        <v>35244</v>
      </c>
      <c r="R21" s="79">
        <v>707154</v>
      </c>
      <c r="S21" s="79">
        <v>1464</v>
      </c>
      <c r="T21" s="79">
        <v>18446</v>
      </c>
      <c r="U21" s="79">
        <v>0</v>
      </c>
      <c r="V21" s="79">
        <v>0</v>
      </c>
      <c r="W21" s="79">
        <v>997</v>
      </c>
      <c r="X21" s="81">
        <v>49850</v>
      </c>
      <c r="Y21" s="79">
        <v>608750</v>
      </c>
      <c r="Z21" s="79">
        <v>16408384</v>
      </c>
    </row>
    <row r="22" spans="2:26" ht="18" customHeight="1">
      <c r="B22" s="25"/>
      <c r="C22" s="129">
        <v>3</v>
      </c>
      <c r="D22" s="25"/>
      <c r="E22" s="80">
        <v>18812</v>
      </c>
      <c r="F22" s="79">
        <v>16959</v>
      </c>
      <c r="G22" s="79">
        <v>8514702</v>
      </c>
      <c r="H22" s="79">
        <v>302742</v>
      </c>
      <c r="I22" s="79">
        <v>4380223</v>
      </c>
      <c r="J22" s="79">
        <v>40800</v>
      </c>
      <c r="K22" s="79">
        <v>536735</v>
      </c>
      <c r="L22" s="79">
        <v>216078</v>
      </c>
      <c r="M22" s="79">
        <v>2745341</v>
      </c>
      <c r="N22" s="79"/>
      <c r="O22" s="79">
        <v>3962</v>
      </c>
      <c r="P22" s="79">
        <v>60000</v>
      </c>
      <c r="Q22" s="79">
        <v>36417</v>
      </c>
      <c r="R22" s="79">
        <v>748493</v>
      </c>
      <c r="S22" s="79">
        <v>1448</v>
      </c>
      <c r="T22" s="79">
        <v>17251</v>
      </c>
      <c r="U22" s="79">
        <v>0</v>
      </c>
      <c r="V22" s="81">
        <v>0</v>
      </c>
      <c r="W22" s="79">
        <v>1173</v>
      </c>
      <c r="X22" s="81">
        <v>58650</v>
      </c>
      <c r="Y22" s="79">
        <f>F22+H22+J22+L22+O22+Q22+S22+W22</f>
        <v>619579</v>
      </c>
      <c r="Z22" s="79">
        <f>G22+I22+K22+M22+P22+R22+T22+X22</f>
        <v>17061395</v>
      </c>
    </row>
    <row r="23" spans="2:26" ht="18" customHeight="1">
      <c r="B23" s="129"/>
      <c r="C23" s="129">
        <v>4</v>
      </c>
      <c r="D23" s="25"/>
      <c r="E23" s="80">
        <v>19371</v>
      </c>
      <c r="F23" s="79">
        <v>16799</v>
      </c>
      <c r="G23" s="79">
        <v>8517438</v>
      </c>
      <c r="H23" s="79">
        <v>311383</v>
      </c>
      <c r="I23" s="79">
        <v>4512454</v>
      </c>
      <c r="J23" s="79">
        <v>44226</v>
      </c>
      <c r="K23" s="79">
        <v>573706</v>
      </c>
      <c r="L23" s="79">
        <v>222106</v>
      </c>
      <c r="M23" s="79">
        <v>2794013</v>
      </c>
      <c r="N23" s="79"/>
      <c r="O23" s="79">
        <v>4170</v>
      </c>
      <c r="P23" s="79">
        <v>55876</v>
      </c>
      <c r="Q23" s="79">
        <v>44683</v>
      </c>
      <c r="R23" s="79">
        <v>834874</v>
      </c>
      <c r="S23" s="79">
        <v>1531</v>
      </c>
      <c r="T23" s="79">
        <v>18030</v>
      </c>
      <c r="U23" s="79">
        <v>0</v>
      </c>
      <c r="V23" s="81">
        <v>0</v>
      </c>
      <c r="W23" s="79">
        <v>1234</v>
      </c>
      <c r="X23" s="81">
        <v>61700</v>
      </c>
      <c r="Y23" s="79">
        <v>646132</v>
      </c>
      <c r="Z23" s="79">
        <v>17368091</v>
      </c>
    </row>
    <row r="24" spans="2:26" ht="6.9" customHeight="1">
      <c r="B24" s="25"/>
      <c r="C24" s="25"/>
      <c r="D24" s="25"/>
      <c r="E24" s="14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166"/>
      <c r="V24" s="167"/>
      <c r="W24" s="2"/>
      <c r="X24" s="49"/>
      <c r="Y24" s="2"/>
      <c r="Z24" s="2"/>
    </row>
    <row r="25" spans="2:26" s="16" customFormat="1" ht="18" customHeight="1">
      <c r="B25" s="119"/>
      <c r="C25" s="119">
        <v>5</v>
      </c>
      <c r="D25" s="34"/>
      <c r="E25" s="398">
        <v>20079</v>
      </c>
      <c r="F25" s="399">
        <v>17584</v>
      </c>
      <c r="G25" s="399">
        <v>8995222</v>
      </c>
      <c r="H25" s="399">
        <v>319530</v>
      </c>
      <c r="I25" s="399">
        <v>4641033</v>
      </c>
      <c r="J25" s="399">
        <v>48117</v>
      </c>
      <c r="K25" s="399">
        <v>608477</v>
      </c>
      <c r="L25" s="399">
        <v>228534</v>
      </c>
      <c r="M25" s="399">
        <v>2858751</v>
      </c>
      <c r="N25" s="399"/>
      <c r="O25" s="399">
        <v>4272</v>
      </c>
      <c r="P25" s="399">
        <v>55989</v>
      </c>
      <c r="Q25" s="399">
        <v>65618</v>
      </c>
      <c r="R25" s="399">
        <v>1083649</v>
      </c>
      <c r="S25" s="399">
        <v>1517</v>
      </c>
      <c r="T25" s="399">
        <v>17874</v>
      </c>
      <c r="U25" s="399">
        <v>0</v>
      </c>
      <c r="V25" s="400">
        <v>0</v>
      </c>
      <c r="W25" s="399">
        <v>1253</v>
      </c>
      <c r="X25" s="400">
        <v>62650</v>
      </c>
      <c r="Y25" s="399">
        <v>686425</v>
      </c>
      <c r="Z25" s="399">
        <v>18323645</v>
      </c>
    </row>
    <row r="26" spans="2:26" ht="13.5" customHeight="1" thickBot="1">
      <c r="B26" s="35"/>
      <c r="C26" s="35"/>
      <c r="D26" s="35"/>
      <c r="E26" s="23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50"/>
      <c r="W26" s="24"/>
      <c r="X26" s="50"/>
      <c r="Y26" s="24"/>
      <c r="Z26" s="24"/>
    </row>
    <row r="27" spans="2:26" ht="13.5" customHeight="1">
      <c r="B27" s="15" t="s">
        <v>290</v>
      </c>
    </row>
    <row r="47" spans="12:17" ht="13.5" customHeight="1">
      <c r="L47" s="286"/>
      <c r="M47" s="286"/>
      <c r="N47" s="286"/>
      <c r="O47" s="286"/>
      <c r="P47" s="286"/>
      <c r="Q47" s="286"/>
    </row>
  </sheetData>
  <mergeCells count="25">
    <mergeCell ref="B7:D7"/>
    <mergeCell ref="B9:D9"/>
    <mergeCell ref="B18:D18"/>
    <mergeCell ref="F4:M4"/>
    <mergeCell ref="B4:D4"/>
    <mergeCell ref="B5:D6"/>
    <mergeCell ref="F5:I5"/>
    <mergeCell ref="J5:K6"/>
    <mergeCell ref="L5:M5"/>
    <mergeCell ref="L47:Q47"/>
    <mergeCell ref="U4:X4"/>
    <mergeCell ref="Y4:Z6"/>
    <mergeCell ref="Q5:R6"/>
    <mergeCell ref="S5:T6"/>
    <mergeCell ref="U5:V6"/>
    <mergeCell ref="W5:X6"/>
    <mergeCell ref="K2:Q2"/>
    <mergeCell ref="F6:G6"/>
    <mergeCell ref="H6:I6"/>
    <mergeCell ref="L6:M6"/>
    <mergeCell ref="O6:P6"/>
    <mergeCell ref="E2:J2"/>
    <mergeCell ref="O4:P4"/>
    <mergeCell ref="Q4:T4"/>
    <mergeCell ref="N5:P5"/>
  </mergeCells>
  <phoneticPr fontId="2"/>
  <pageMargins left="0.6692913385826772" right="0.27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2:W20"/>
  <sheetViews>
    <sheetView showGridLines="0" view="pageBreakPreview" zoomScale="92" zoomScaleNormal="75" zoomScaleSheetLayoutView="92" workbookViewId="0">
      <selection activeCell="K15" sqref="K15"/>
    </sheetView>
  </sheetViews>
  <sheetFormatPr defaultColWidth="9" defaultRowHeight="13.5" customHeight="1"/>
  <cols>
    <col min="1" max="1" width="1.44140625" style="15" customWidth="1"/>
    <col min="2" max="2" width="4.6640625" style="15" customWidth="1"/>
    <col min="3" max="3" width="2.77734375" style="15" customWidth="1"/>
    <col min="4" max="4" width="4.6640625" style="15" customWidth="1"/>
    <col min="5" max="8" width="8.6640625" style="15" customWidth="1"/>
    <col min="9" max="9" width="7.33203125" style="15" customWidth="1"/>
    <col min="10" max="10" width="8.21875" style="47" customWidth="1"/>
    <col min="11" max="11" width="11.6640625" style="15" customWidth="1"/>
    <col min="12" max="12" width="7.21875" style="15" customWidth="1"/>
    <col min="13" max="13" width="9.77734375" style="15" customWidth="1"/>
    <col min="14" max="14" width="1" style="15" customWidth="1"/>
    <col min="15" max="15" width="8" style="15" customWidth="1"/>
    <col min="16" max="16" width="10.6640625" style="15" customWidth="1"/>
    <col min="17" max="17" width="8" style="15" customWidth="1"/>
    <col min="18" max="18" width="10.6640625" style="15" customWidth="1"/>
    <col min="19" max="19" width="8.33203125" style="15" customWidth="1"/>
    <col min="20" max="20" width="11.6640625" style="15" customWidth="1"/>
    <col min="21" max="21" width="8.77734375" style="15" customWidth="1"/>
    <col min="22" max="22" width="11.6640625" style="15" customWidth="1"/>
    <col min="23" max="16384" width="9" style="15"/>
  </cols>
  <sheetData>
    <row r="2" spans="1:23" ht="18" customHeight="1">
      <c r="G2" s="208"/>
      <c r="H2" s="208"/>
      <c r="I2" s="208"/>
      <c r="J2" s="168" t="s">
        <v>303</v>
      </c>
      <c r="K2" s="286" t="s">
        <v>317</v>
      </c>
      <c r="L2" s="286"/>
      <c r="M2" s="286"/>
      <c r="N2" s="286"/>
      <c r="O2" s="286"/>
    </row>
    <row r="3" spans="1:23" ht="18" customHeight="1" thickBot="1">
      <c r="B3" s="15" t="s">
        <v>54</v>
      </c>
    </row>
    <row r="4" spans="1:23" ht="18" customHeight="1">
      <c r="B4" s="336" t="s">
        <v>19</v>
      </c>
      <c r="C4" s="336"/>
      <c r="D4" s="336"/>
      <c r="E4" s="338" t="s">
        <v>56</v>
      </c>
      <c r="F4" s="336"/>
      <c r="G4" s="336"/>
      <c r="H4" s="336"/>
      <c r="I4" s="336"/>
      <c r="J4" s="296" t="s">
        <v>57</v>
      </c>
      <c r="K4" s="294"/>
      <c r="L4" s="294"/>
      <c r="M4" s="294"/>
      <c r="N4" s="209"/>
      <c r="O4" s="294" t="s">
        <v>58</v>
      </c>
      <c r="P4" s="294"/>
      <c r="Q4" s="294"/>
      <c r="R4" s="294"/>
      <c r="S4" s="294"/>
      <c r="T4" s="294"/>
      <c r="U4" s="294"/>
      <c r="V4" s="294"/>
    </row>
    <row r="5" spans="1:23" ht="18" customHeight="1">
      <c r="B5" s="337"/>
      <c r="C5" s="337"/>
      <c r="D5" s="337"/>
      <c r="E5" s="310"/>
      <c r="F5" s="317"/>
      <c r="G5" s="317"/>
      <c r="H5" s="317"/>
      <c r="I5" s="317"/>
      <c r="J5" s="287" t="s">
        <v>14</v>
      </c>
      <c r="K5" s="288"/>
      <c r="L5" s="287" t="s">
        <v>59</v>
      </c>
      <c r="M5" s="288"/>
      <c r="N5" s="206"/>
      <c r="O5" s="287" t="s">
        <v>60</v>
      </c>
      <c r="P5" s="288"/>
      <c r="Q5" s="287" t="s">
        <v>61</v>
      </c>
      <c r="R5" s="288"/>
      <c r="S5" s="333" t="s">
        <v>62</v>
      </c>
      <c r="T5" s="335"/>
      <c r="U5" s="333" t="s">
        <v>63</v>
      </c>
      <c r="V5" s="334"/>
    </row>
    <row r="6" spans="1:23" ht="18" customHeight="1">
      <c r="B6" s="317"/>
      <c r="C6" s="317"/>
      <c r="D6" s="317"/>
      <c r="E6" s="210" t="s">
        <v>14</v>
      </c>
      <c r="F6" s="205" t="s">
        <v>64</v>
      </c>
      <c r="G6" s="205" t="s">
        <v>65</v>
      </c>
      <c r="H6" s="205" t="s">
        <v>66</v>
      </c>
      <c r="I6" s="205" t="s">
        <v>67</v>
      </c>
      <c r="J6" s="51" t="s">
        <v>68</v>
      </c>
      <c r="K6" s="205" t="s">
        <v>55</v>
      </c>
      <c r="L6" s="210" t="s">
        <v>68</v>
      </c>
      <c r="M6" s="205" t="s">
        <v>55</v>
      </c>
      <c r="N6" s="207"/>
      <c r="O6" s="210" t="s">
        <v>68</v>
      </c>
      <c r="P6" s="205" t="s">
        <v>55</v>
      </c>
      <c r="Q6" s="210" t="s">
        <v>68</v>
      </c>
      <c r="R6" s="205" t="s">
        <v>55</v>
      </c>
      <c r="S6" s="210" t="s">
        <v>68</v>
      </c>
      <c r="T6" s="205" t="s">
        <v>55</v>
      </c>
      <c r="U6" s="210" t="s">
        <v>68</v>
      </c>
      <c r="V6" s="205" t="s">
        <v>55</v>
      </c>
    </row>
    <row r="7" spans="1:23" ht="18" customHeight="1">
      <c r="B7" s="25" t="s">
        <v>338</v>
      </c>
      <c r="C7" s="25">
        <v>30</v>
      </c>
      <c r="D7" s="25" t="s">
        <v>339</v>
      </c>
      <c r="E7" s="80">
        <v>17719</v>
      </c>
      <c r="F7" s="79">
        <f>SUM(G7:H7)</f>
        <v>17605</v>
      </c>
      <c r="G7" s="79">
        <v>9624</v>
      </c>
      <c r="H7" s="79">
        <v>7981</v>
      </c>
      <c r="I7" s="79">
        <v>114</v>
      </c>
      <c r="J7" s="81">
        <v>35182</v>
      </c>
      <c r="K7" s="82">
        <v>24221132</v>
      </c>
      <c r="L7" s="79">
        <v>40</v>
      </c>
      <c r="M7" s="79">
        <v>34485</v>
      </c>
      <c r="N7" s="79"/>
      <c r="O7" s="79">
        <v>0</v>
      </c>
      <c r="P7" s="79">
        <v>0</v>
      </c>
      <c r="Q7" s="79">
        <v>13</v>
      </c>
      <c r="R7" s="79">
        <v>5633</v>
      </c>
      <c r="S7" s="79">
        <v>869</v>
      </c>
      <c r="T7" s="79">
        <v>739306</v>
      </c>
      <c r="U7" s="79">
        <v>160</v>
      </c>
      <c r="V7" s="79">
        <v>123346</v>
      </c>
    </row>
    <row r="8" spans="1:23" ht="18" customHeight="1">
      <c r="B8" s="25" t="s">
        <v>321</v>
      </c>
      <c r="C8" s="129" t="s">
        <v>320</v>
      </c>
      <c r="D8" s="25"/>
      <c r="E8" s="80">
        <v>17280</v>
      </c>
      <c r="F8" s="79">
        <f>SUM(G8:H8)</f>
        <v>17166</v>
      </c>
      <c r="G8" s="79">
        <v>9388</v>
      </c>
      <c r="H8" s="79">
        <v>7778</v>
      </c>
      <c r="I8" s="79">
        <v>114</v>
      </c>
      <c r="J8" s="81">
        <v>35344</v>
      </c>
      <c r="K8" s="82">
        <v>24433558</v>
      </c>
      <c r="L8" s="79">
        <v>38</v>
      </c>
      <c r="M8" s="79">
        <v>33155</v>
      </c>
      <c r="N8" s="79"/>
      <c r="O8" s="79">
        <v>0</v>
      </c>
      <c r="P8" s="79">
        <v>0</v>
      </c>
      <c r="Q8" s="79">
        <v>15</v>
      </c>
      <c r="R8" s="79">
        <v>6704</v>
      </c>
      <c r="S8" s="79">
        <v>865</v>
      </c>
      <c r="T8" s="79">
        <v>735490</v>
      </c>
      <c r="U8" s="79">
        <v>161</v>
      </c>
      <c r="V8" s="79">
        <v>125307</v>
      </c>
    </row>
    <row r="9" spans="1:23" ht="18" customHeight="1">
      <c r="B9" s="25"/>
      <c r="C9" s="25">
        <v>2</v>
      </c>
      <c r="D9" s="25"/>
      <c r="E9" s="80">
        <v>17052</v>
      </c>
      <c r="F9" s="79">
        <f>SUM(G9:H9)</f>
        <v>16945</v>
      </c>
      <c r="G9" s="79">
        <v>9403</v>
      </c>
      <c r="H9" s="79">
        <v>7542</v>
      </c>
      <c r="I9" s="79">
        <v>107</v>
      </c>
      <c r="J9" s="81">
        <v>35647</v>
      </c>
      <c r="K9" s="82">
        <v>24768428</v>
      </c>
      <c r="L9" s="79">
        <v>37</v>
      </c>
      <c r="M9" s="79">
        <v>32050</v>
      </c>
      <c r="N9" s="79"/>
      <c r="O9" s="79">
        <v>0</v>
      </c>
      <c r="P9" s="79">
        <v>0</v>
      </c>
      <c r="Q9" s="79">
        <v>13</v>
      </c>
      <c r="R9" s="79">
        <v>5879</v>
      </c>
      <c r="S9" s="79">
        <v>875</v>
      </c>
      <c r="T9" s="79">
        <v>744360</v>
      </c>
      <c r="U9" s="79">
        <v>162</v>
      </c>
      <c r="V9" s="79">
        <v>125451</v>
      </c>
    </row>
    <row r="10" spans="1:23" ht="18" customHeight="1">
      <c r="A10" s="25"/>
      <c r="B10" s="25"/>
      <c r="C10" s="25">
        <v>3</v>
      </c>
      <c r="D10" s="25"/>
      <c r="E10" s="80">
        <v>16872</v>
      </c>
      <c r="F10" s="79">
        <f>SUM(G10:H10)</f>
        <v>16755</v>
      </c>
      <c r="G10" s="79">
        <v>9368</v>
      </c>
      <c r="H10" s="79">
        <v>7387</v>
      </c>
      <c r="I10" s="79">
        <v>117</v>
      </c>
      <c r="J10" s="81">
        <v>35752</v>
      </c>
      <c r="K10" s="82">
        <v>24870157</v>
      </c>
      <c r="L10" s="79">
        <v>36</v>
      </c>
      <c r="M10" s="79">
        <v>31041</v>
      </c>
      <c r="N10" s="79"/>
      <c r="O10" s="79">
        <v>0</v>
      </c>
      <c r="P10" s="79">
        <v>0</v>
      </c>
      <c r="Q10" s="79">
        <v>12</v>
      </c>
      <c r="R10" s="79">
        <v>5474</v>
      </c>
      <c r="S10" s="79">
        <v>874</v>
      </c>
      <c r="T10" s="79">
        <v>742187</v>
      </c>
      <c r="U10" s="79">
        <v>188</v>
      </c>
      <c r="V10" s="79">
        <v>144485</v>
      </c>
    </row>
    <row r="11" spans="1:23" ht="18" customHeight="1">
      <c r="A11" s="25"/>
      <c r="B11" s="25"/>
      <c r="C11" s="25">
        <v>4</v>
      </c>
      <c r="D11" s="75"/>
      <c r="E11" s="79">
        <v>16154</v>
      </c>
      <c r="F11" s="79">
        <f>SUM(G11:H11)</f>
        <v>16041</v>
      </c>
      <c r="G11" s="79">
        <v>9095</v>
      </c>
      <c r="H11" s="79">
        <v>6946</v>
      </c>
      <c r="I11" s="79">
        <v>113</v>
      </c>
      <c r="J11" s="81">
        <v>35648</v>
      </c>
      <c r="K11" s="82">
        <v>24772979</v>
      </c>
      <c r="L11" s="79">
        <v>34</v>
      </c>
      <c r="M11" s="79">
        <v>29362</v>
      </c>
      <c r="N11" s="79"/>
      <c r="O11" s="79">
        <v>0</v>
      </c>
      <c r="P11" s="79">
        <v>0</v>
      </c>
      <c r="Q11" s="79">
        <v>11</v>
      </c>
      <c r="R11" s="79">
        <v>4938</v>
      </c>
      <c r="S11" s="79">
        <v>881</v>
      </c>
      <c r="T11" s="79">
        <v>746821</v>
      </c>
      <c r="U11" s="79">
        <v>176</v>
      </c>
      <c r="V11" s="79">
        <v>135929</v>
      </c>
      <c r="W11" s="25"/>
    </row>
    <row r="12" spans="1:23" s="16" customFormat="1" ht="18" customHeight="1" thickBot="1">
      <c r="A12" s="34"/>
      <c r="B12" s="36"/>
      <c r="C12" s="36">
        <v>5</v>
      </c>
      <c r="D12" s="36"/>
      <c r="E12" s="394">
        <v>15723</v>
      </c>
      <c r="F12" s="169" t="s">
        <v>347</v>
      </c>
      <c r="G12" s="395">
        <v>8989</v>
      </c>
      <c r="H12" s="395">
        <v>6620</v>
      </c>
      <c r="I12" s="395">
        <v>114</v>
      </c>
      <c r="J12" s="396">
        <v>35550</v>
      </c>
      <c r="K12" s="397">
        <v>25235021</v>
      </c>
      <c r="L12" s="395">
        <v>34</v>
      </c>
      <c r="M12" s="395">
        <v>30125</v>
      </c>
      <c r="N12" s="395"/>
      <c r="O12" s="395">
        <v>0</v>
      </c>
      <c r="P12" s="395">
        <v>0</v>
      </c>
      <c r="Q12" s="395">
        <v>8</v>
      </c>
      <c r="R12" s="395">
        <v>3411</v>
      </c>
      <c r="S12" s="395">
        <v>896</v>
      </c>
      <c r="T12" s="395">
        <v>774354</v>
      </c>
      <c r="U12" s="395">
        <v>188</v>
      </c>
      <c r="V12" s="395">
        <v>147989</v>
      </c>
    </row>
    <row r="13" spans="1:23" ht="18" customHeight="1">
      <c r="B13" s="15" t="s">
        <v>272</v>
      </c>
    </row>
    <row r="20" spans="9:12" ht="13.5" customHeight="1">
      <c r="I20" s="286"/>
      <c r="J20" s="286"/>
      <c r="K20" s="286"/>
      <c r="L20" s="286"/>
    </row>
  </sheetData>
  <mergeCells count="12">
    <mergeCell ref="B4:D6"/>
    <mergeCell ref="E4:I5"/>
    <mergeCell ref="J5:K5"/>
    <mergeCell ref="L5:M5"/>
    <mergeCell ref="J4:M4"/>
    <mergeCell ref="I20:L20"/>
    <mergeCell ref="K2:O2"/>
    <mergeCell ref="U5:V5"/>
    <mergeCell ref="O4:V4"/>
    <mergeCell ref="O5:P5"/>
    <mergeCell ref="Q5:R5"/>
    <mergeCell ref="S5:T5"/>
  </mergeCells>
  <phoneticPr fontId="2"/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2:K17"/>
  <sheetViews>
    <sheetView showGridLines="0" view="pageBreakPreview" zoomScale="140" zoomScaleNormal="100" zoomScaleSheetLayoutView="140" workbookViewId="0">
      <selection activeCell="K15" sqref="K15"/>
    </sheetView>
  </sheetViews>
  <sheetFormatPr defaultColWidth="9" defaultRowHeight="13.5" customHeight="1"/>
  <cols>
    <col min="1" max="2" width="5" style="15" customWidth="1"/>
    <col min="3" max="3" width="3.6640625" style="15" bestFit="1" customWidth="1"/>
    <col min="4" max="4" width="5" style="15" bestFit="1" customWidth="1"/>
    <col min="5" max="5" width="11.33203125" style="15" customWidth="1"/>
    <col min="6" max="6" width="12.109375" style="15" customWidth="1"/>
    <col min="7" max="7" width="9.21875" style="15" customWidth="1"/>
    <col min="8" max="8" width="11.6640625" style="15" customWidth="1"/>
    <col min="9" max="9" width="9.21875" style="15" customWidth="1"/>
    <col min="10" max="10" width="11.6640625" style="15" customWidth="1"/>
    <col min="11" max="11" width="2.21875" style="15" customWidth="1"/>
    <col min="12" max="12" width="4.109375" style="15" customWidth="1"/>
    <col min="13" max="16384" width="9" style="15"/>
  </cols>
  <sheetData>
    <row r="2" spans="2:11" ht="18" customHeight="1">
      <c r="E2" s="170" t="s">
        <v>304</v>
      </c>
      <c r="F2" s="339" t="s">
        <v>318</v>
      </c>
      <c r="G2" s="339"/>
      <c r="H2" s="339"/>
      <c r="I2" s="339"/>
      <c r="J2" s="213"/>
    </row>
    <row r="3" spans="2:11" ht="18" customHeight="1" thickBot="1">
      <c r="B3" s="15" t="s">
        <v>54</v>
      </c>
    </row>
    <row r="4" spans="2:11" ht="18" customHeight="1">
      <c r="B4" s="336" t="s">
        <v>19</v>
      </c>
      <c r="C4" s="336"/>
      <c r="D4" s="336"/>
      <c r="E4" s="296" t="s">
        <v>14</v>
      </c>
      <c r="F4" s="294"/>
      <c r="G4" s="296" t="s">
        <v>69</v>
      </c>
      <c r="H4" s="294"/>
      <c r="I4" s="296" t="s">
        <v>70</v>
      </c>
      <c r="J4" s="294"/>
      <c r="K4" s="37"/>
    </row>
    <row r="5" spans="2:11" ht="18" customHeight="1">
      <c r="B5" s="337"/>
      <c r="C5" s="337"/>
      <c r="D5" s="337"/>
      <c r="E5" s="38" t="s">
        <v>71</v>
      </c>
      <c r="F5" s="308" t="s">
        <v>55</v>
      </c>
      <c r="G5" s="38" t="s">
        <v>71</v>
      </c>
      <c r="H5" s="308" t="s">
        <v>55</v>
      </c>
      <c r="I5" s="38" t="s">
        <v>71</v>
      </c>
      <c r="J5" s="308" t="s">
        <v>55</v>
      </c>
      <c r="K5" s="39"/>
    </row>
    <row r="6" spans="2:11" ht="18" customHeight="1">
      <c r="B6" s="317"/>
      <c r="C6" s="317"/>
      <c r="D6" s="317"/>
      <c r="E6" s="210" t="s">
        <v>72</v>
      </c>
      <c r="F6" s="310"/>
      <c r="G6" s="210" t="s">
        <v>72</v>
      </c>
      <c r="H6" s="310"/>
      <c r="I6" s="210" t="s">
        <v>72</v>
      </c>
      <c r="J6" s="310"/>
      <c r="K6" s="40"/>
    </row>
    <row r="7" spans="2:11" ht="18" customHeight="1">
      <c r="B7" s="25" t="s">
        <v>338</v>
      </c>
      <c r="C7" s="25">
        <v>30</v>
      </c>
      <c r="D7" s="25" t="s">
        <v>339</v>
      </c>
      <c r="E7" s="80">
        <v>1054</v>
      </c>
      <c r="F7" s="79">
        <v>945046</v>
      </c>
      <c r="G7" s="79">
        <v>1</v>
      </c>
      <c r="H7" s="79">
        <v>0</v>
      </c>
      <c r="I7" s="79">
        <v>1053</v>
      </c>
      <c r="J7" s="79">
        <v>945046</v>
      </c>
      <c r="K7" s="25"/>
    </row>
    <row r="8" spans="2:11" ht="18" customHeight="1">
      <c r="B8" s="25" t="s">
        <v>321</v>
      </c>
      <c r="C8" s="129" t="s">
        <v>320</v>
      </c>
      <c r="D8" s="25"/>
      <c r="E8" s="80">
        <v>1053</v>
      </c>
      <c r="F8" s="79">
        <v>943716</v>
      </c>
      <c r="G8" s="79">
        <v>1</v>
      </c>
      <c r="H8" s="79">
        <v>0</v>
      </c>
      <c r="I8" s="79">
        <v>1052</v>
      </c>
      <c r="J8" s="79">
        <v>943716</v>
      </c>
      <c r="K8" s="25"/>
    </row>
    <row r="9" spans="2:11" ht="18" customHeight="1">
      <c r="B9" s="25"/>
      <c r="C9" s="25">
        <v>2</v>
      </c>
      <c r="D9" s="75"/>
      <c r="E9" s="80">
        <v>1067</v>
      </c>
      <c r="F9" s="79">
        <v>956837</v>
      </c>
      <c r="G9" s="79">
        <v>1</v>
      </c>
      <c r="H9" s="79">
        <v>0</v>
      </c>
      <c r="I9" s="79">
        <v>1066</v>
      </c>
      <c r="J9" s="79">
        <v>956838</v>
      </c>
      <c r="K9" s="25"/>
    </row>
    <row r="10" spans="2:11" ht="18" customHeight="1">
      <c r="B10" s="25"/>
      <c r="C10" s="25">
        <v>3</v>
      </c>
      <c r="D10" s="25"/>
      <c r="E10" s="80">
        <v>1077</v>
      </c>
      <c r="F10" s="79">
        <v>964508</v>
      </c>
      <c r="G10" s="79">
        <v>1</v>
      </c>
      <c r="H10" s="79">
        <v>0</v>
      </c>
      <c r="I10" s="79">
        <v>1076</v>
      </c>
      <c r="J10" s="79">
        <v>964508</v>
      </c>
      <c r="K10" s="25"/>
    </row>
    <row r="11" spans="2:11" ht="18" customHeight="1">
      <c r="B11" s="25"/>
      <c r="C11" s="25">
        <v>4</v>
      </c>
      <c r="D11" s="25"/>
      <c r="E11" s="80">
        <v>1079</v>
      </c>
      <c r="F11" s="79">
        <v>960889</v>
      </c>
      <c r="G11" s="79">
        <v>1</v>
      </c>
      <c r="H11" s="79">
        <v>0</v>
      </c>
      <c r="I11" s="79">
        <v>1078</v>
      </c>
      <c r="J11" s="79">
        <v>960889</v>
      </c>
      <c r="K11" s="25"/>
    </row>
    <row r="12" spans="2:11" s="16" customFormat="1" ht="18" customHeight="1" thickBot="1">
      <c r="B12" s="36"/>
      <c r="C12" s="36">
        <v>5</v>
      </c>
      <c r="D12" s="36"/>
      <c r="E12" s="394">
        <v>1088</v>
      </c>
      <c r="F12" s="395">
        <v>984821</v>
      </c>
      <c r="G12" s="395">
        <v>1</v>
      </c>
      <c r="H12" s="169">
        <v>0</v>
      </c>
      <c r="I12" s="395">
        <v>1087</v>
      </c>
      <c r="J12" s="395">
        <v>984821</v>
      </c>
      <c r="K12" s="36"/>
    </row>
    <row r="13" spans="2:11" ht="18" customHeight="1">
      <c r="B13" s="15" t="s">
        <v>73</v>
      </c>
    </row>
    <row r="17" spans="9:9" ht="13.5" customHeight="1">
      <c r="I17" s="25"/>
    </row>
  </sheetData>
  <mergeCells count="8">
    <mergeCell ref="F2:I2"/>
    <mergeCell ref="B4:D6"/>
    <mergeCell ref="J5:J6"/>
    <mergeCell ref="G4:H4"/>
    <mergeCell ref="I4:J4"/>
    <mergeCell ref="E4:F4"/>
    <mergeCell ref="F5:F6"/>
    <mergeCell ref="H5:H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2:Q15"/>
  <sheetViews>
    <sheetView showGridLines="0" view="pageBreakPreview" zoomScaleNormal="100" zoomScaleSheetLayoutView="100" workbookViewId="0">
      <selection activeCell="K15" sqref="K15"/>
    </sheetView>
  </sheetViews>
  <sheetFormatPr defaultColWidth="9" defaultRowHeight="13.5" customHeight="1"/>
  <cols>
    <col min="1" max="1" width="5" style="3" customWidth="1"/>
    <col min="2" max="2" width="4.6640625" style="3" bestFit="1" customWidth="1"/>
    <col min="3" max="3" width="3.6640625" style="3" bestFit="1" customWidth="1"/>
    <col min="4" max="4" width="4.6640625" style="3" bestFit="1" customWidth="1"/>
    <col min="5" max="5" width="10.6640625" style="3" customWidth="1"/>
    <col min="6" max="6" width="11.6640625" style="3" customWidth="1"/>
    <col min="7" max="9" width="10.6640625" style="3" customWidth="1"/>
    <col min="10" max="10" width="12.6640625" style="3" customWidth="1"/>
    <col min="11" max="11" width="10.6640625" style="3" customWidth="1"/>
    <col min="12" max="12" width="14.88671875" style="3" customWidth="1"/>
    <col min="13" max="13" width="12.6640625" style="3" customWidth="1"/>
    <col min="14" max="14" width="11.109375" style="3" customWidth="1"/>
    <col min="15" max="15" width="15" style="3" customWidth="1"/>
    <col min="16" max="16" width="7.44140625" style="3" customWidth="1"/>
    <col min="17" max="17" width="7.6640625" style="3" customWidth="1"/>
    <col min="18" max="16384" width="9" style="3"/>
  </cols>
  <sheetData>
    <row r="2" spans="2:17" ht="18" customHeight="1">
      <c r="E2" s="171" t="s">
        <v>305</v>
      </c>
      <c r="F2" s="234" t="s">
        <v>103</v>
      </c>
      <c r="G2" s="234"/>
      <c r="H2" s="234"/>
      <c r="I2" s="234"/>
    </row>
    <row r="3" spans="2:17" ht="18" customHeight="1" thickBot="1">
      <c r="L3" s="5"/>
      <c r="M3" s="5"/>
      <c r="N3" s="5"/>
      <c r="O3" s="5"/>
      <c r="P3" s="5"/>
      <c r="Q3" s="5"/>
    </row>
    <row r="4" spans="2:17" ht="21.9" customHeight="1">
      <c r="B4" s="228" t="s">
        <v>125</v>
      </c>
      <c r="C4" s="228"/>
      <c r="D4" s="228"/>
      <c r="E4" s="226" t="s">
        <v>217</v>
      </c>
      <c r="F4" s="340"/>
      <c r="G4" s="340"/>
      <c r="H4" s="340"/>
      <c r="I4" s="340"/>
      <c r="J4" s="340"/>
      <c r="K4" s="180"/>
      <c r="L4" s="230"/>
      <c r="M4" s="230"/>
      <c r="N4" s="230"/>
      <c r="O4" s="230"/>
      <c r="P4" s="230"/>
      <c r="Q4" s="230"/>
    </row>
    <row r="5" spans="2:17" ht="21.9" customHeight="1">
      <c r="B5" s="230"/>
      <c r="C5" s="230"/>
      <c r="D5" s="230"/>
      <c r="E5" s="95" t="s">
        <v>107</v>
      </c>
      <c r="F5" s="235" t="s">
        <v>218</v>
      </c>
      <c r="G5" s="95" t="s">
        <v>219</v>
      </c>
      <c r="H5" s="95" t="s">
        <v>108</v>
      </c>
      <c r="I5" s="95" t="s">
        <v>220</v>
      </c>
      <c r="J5" s="95" t="s">
        <v>221</v>
      </c>
      <c r="K5" s="130" t="s">
        <v>109</v>
      </c>
      <c r="L5" s="181"/>
      <c r="M5" s="230"/>
      <c r="N5" s="230"/>
      <c r="O5" s="181"/>
      <c r="P5" s="230"/>
      <c r="Q5" s="230"/>
    </row>
    <row r="6" spans="2:17" ht="27.75" customHeight="1">
      <c r="B6" s="232"/>
      <c r="C6" s="232"/>
      <c r="D6" s="232"/>
      <c r="E6" s="96" t="s">
        <v>222</v>
      </c>
      <c r="F6" s="236"/>
      <c r="G6" s="96" t="s">
        <v>223</v>
      </c>
      <c r="H6" s="96" t="s">
        <v>224</v>
      </c>
      <c r="I6" s="96" t="s">
        <v>168</v>
      </c>
      <c r="J6" s="96" t="s">
        <v>286</v>
      </c>
      <c r="K6" s="96" t="s">
        <v>225</v>
      </c>
      <c r="L6" s="181"/>
      <c r="M6" s="181"/>
      <c r="N6" s="181"/>
      <c r="O6" s="181"/>
      <c r="P6" s="181"/>
      <c r="Q6" s="181"/>
    </row>
    <row r="7" spans="2:17" ht="18" customHeight="1">
      <c r="B7" s="5" t="s">
        <v>338</v>
      </c>
      <c r="C7" s="5">
        <v>30</v>
      </c>
      <c r="D7" s="5" t="s">
        <v>339</v>
      </c>
      <c r="E7" s="8">
        <v>1935</v>
      </c>
      <c r="F7" s="1">
        <v>31034</v>
      </c>
      <c r="G7" s="1">
        <v>1513</v>
      </c>
      <c r="H7" s="1">
        <v>1056</v>
      </c>
      <c r="I7" s="1">
        <v>377</v>
      </c>
      <c r="J7" s="1">
        <v>545430</v>
      </c>
      <c r="K7" s="1">
        <v>800</v>
      </c>
      <c r="L7" s="1"/>
      <c r="M7" s="1"/>
      <c r="N7" s="1"/>
      <c r="O7" s="1"/>
      <c r="P7" s="1"/>
      <c r="Q7" s="1"/>
    </row>
    <row r="8" spans="2:17" ht="18" customHeight="1">
      <c r="B8" s="5" t="s">
        <v>321</v>
      </c>
      <c r="C8" s="196" t="s">
        <v>320</v>
      </c>
      <c r="D8" s="5"/>
      <c r="E8" s="8">
        <v>1923</v>
      </c>
      <c r="F8" s="1">
        <v>31018</v>
      </c>
      <c r="G8" s="1">
        <v>1448</v>
      </c>
      <c r="H8" s="1">
        <v>1038</v>
      </c>
      <c r="I8" s="1">
        <v>382</v>
      </c>
      <c r="J8" s="1">
        <v>572067</v>
      </c>
      <c r="K8" s="1">
        <v>815</v>
      </c>
      <c r="L8" s="1"/>
      <c r="M8" s="1"/>
      <c r="N8" s="1"/>
      <c r="O8" s="1"/>
      <c r="P8" s="1"/>
      <c r="Q8" s="1"/>
    </row>
    <row r="9" spans="2:17" ht="18" customHeight="1">
      <c r="B9" s="5"/>
      <c r="C9" s="196">
        <v>2</v>
      </c>
      <c r="D9" s="5"/>
      <c r="E9" s="8">
        <v>1937</v>
      </c>
      <c r="F9" s="1">
        <v>31037</v>
      </c>
      <c r="G9" s="1">
        <v>1590</v>
      </c>
      <c r="H9" s="1">
        <v>1302</v>
      </c>
      <c r="I9" s="1">
        <v>536</v>
      </c>
      <c r="J9" s="1">
        <v>829908</v>
      </c>
      <c r="K9" s="1">
        <v>922</v>
      </c>
      <c r="L9" s="1"/>
      <c r="M9" s="1"/>
      <c r="N9" s="1"/>
      <c r="O9" s="1"/>
      <c r="P9" s="1"/>
      <c r="Q9" s="1"/>
    </row>
    <row r="10" spans="2:17" ht="20.25" customHeight="1">
      <c r="B10" s="5"/>
      <c r="C10" s="196">
        <v>3</v>
      </c>
      <c r="D10" s="5"/>
      <c r="E10" s="8">
        <v>1919</v>
      </c>
      <c r="F10" s="1">
        <v>30974</v>
      </c>
      <c r="G10" s="1">
        <v>1453</v>
      </c>
      <c r="H10" s="1">
        <v>1149</v>
      </c>
      <c r="I10" s="1">
        <v>435</v>
      </c>
      <c r="J10" s="1">
        <v>649716</v>
      </c>
      <c r="K10" s="1">
        <v>871</v>
      </c>
      <c r="L10" s="1"/>
      <c r="M10" s="1"/>
      <c r="N10" s="1"/>
      <c r="O10" s="1"/>
      <c r="P10" s="1"/>
      <c r="Q10" s="1"/>
    </row>
    <row r="11" spans="2:17" ht="20.25" customHeight="1">
      <c r="B11" s="5"/>
      <c r="C11" s="196">
        <v>4</v>
      </c>
      <c r="D11" s="5"/>
      <c r="E11" s="8">
        <v>1910</v>
      </c>
      <c r="F11" s="1">
        <v>31250</v>
      </c>
      <c r="G11" s="1">
        <v>1393</v>
      </c>
      <c r="H11" s="1">
        <v>1080</v>
      </c>
      <c r="I11" s="1">
        <v>408</v>
      </c>
      <c r="J11" s="1">
        <v>598170</v>
      </c>
      <c r="K11" s="1">
        <v>817</v>
      </c>
      <c r="L11" s="1"/>
      <c r="M11" s="1"/>
      <c r="N11" s="1"/>
      <c r="O11" s="1"/>
      <c r="P11" s="1"/>
      <c r="Q11" s="1"/>
    </row>
    <row r="12" spans="2:17" ht="6.9" customHeight="1">
      <c r="B12" s="5"/>
      <c r="C12" s="5"/>
      <c r="D12" s="5"/>
      <c r="E12" s="8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2:17" s="30" customFormat="1" ht="18" customHeight="1" thickBot="1">
      <c r="B13" s="69"/>
      <c r="C13" s="120">
        <v>5</v>
      </c>
      <c r="D13" s="69"/>
      <c r="E13" s="390">
        <v>1907</v>
      </c>
      <c r="F13" s="391">
        <v>31833</v>
      </c>
      <c r="G13" s="391">
        <v>1398</v>
      </c>
      <c r="H13" s="391">
        <v>1175</v>
      </c>
      <c r="I13" s="391">
        <v>435</v>
      </c>
      <c r="J13" s="391">
        <v>666070</v>
      </c>
      <c r="K13" s="391">
        <v>826</v>
      </c>
      <c r="L13" s="68"/>
      <c r="M13" s="68"/>
      <c r="N13" s="68"/>
      <c r="O13" s="68"/>
      <c r="P13" s="68"/>
      <c r="Q13" s="68"/>
    </row>
    <row r="14" spans="2:17" ht="18" customHeight="1">
      <c r="B14" s="78" t="s">
        <v>121</v>
      </c>
      <c r="C14" s="78"/>
      <c r="D14" s="78"/>
      <c r="E14" s="78"/>
      <c r="F14" s="78"/>
      <c r="G14" s="78"/>
      <c r="H14" s="78"/>
      <c r="I14" s="78"/>
      <c r="J14" s="78"/>
      <c r="K14" s="78"/>
      <c r="L14" s="5"/>
      <c r="M14" s="5"/>
      <c r="N14" s="5"/>
      <c r="O14" s="5"/>
      <c r="P14" s="5"/>
      <c r="Q14" s="5"/>
    </row>
    <row r="15" spans="2:17" ht="13.2">
      <c r="B15" s="5" t="s">
        <v>120</v>
      </c>
    </row>
  </sheetData>
  <mergeCells count="7">
    <mergeCell ref="F2:I2"/>
    <mergeCell ref="B4:D6"/>
    <mergeCell ref="F5:F6"/>
    <mergeCell ref="L4:Q4"/>
    <mergeCell ref="P5:Q5"/>
    <mergeCell ref="M5:N5"/>
    <mergeCell ref="E4:J4"/>
  </mergeCells>
  <phoneticPr fontId="2"/>
  <pageMargins left="0.75" right="0.75" top="1" bottom="1" header="0.51200000000000001" footer="0.51200000000000001"/>
  <pageSetup paperSize="9" scale="91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2:AB18"/>
  <sheetViews>
    <sheetView showGridLines="0" view="pageBreakPreview" zoomScale="89" zoomScaleNormal="100" zoomScaleSheetLayoutView="89" workbookViewId="0">
      <selection activeCell="K15" sqref="K15"/>
    </sheetView>
  </sheetViews>
  <sheetFormatPr defaultColWidth="9" defaultRowHeight="13.5" customHeight="1"/>
  <cols>
    <col min="1" max="1" width="5" style="3" customWidth="1"/>
    <col min="2" max="2" width="4.44140625" style="3" customWidth="1"/>
    <col min="3" max="3" width="2.88671875" style="3" customWidth="1"/>
    <col min="4" max="4" width="4.6640625" style="3" customWidth="1"/>
    <col min="5" max="6" width="7.6640625" style="3" customWidth="1"/>
    <col min="7" max="7" width="10.109375" style="52" customWidth="1"/>
    <col min="8" max="8" width="9.88671875" style="3" customWidth="1"/>
    <col min="9" max="9" width="7.88671875" style="3" bestFit="1" customWidth="1"/>
    <col min="10" max="10" width="9.6640625" style="3" customWidth="1"/>
    <col min="11" max="11" width="7.88671875" style="3" bestFit="1" customWidth="1"/>
    <col min="12" max="12" width="9.6640625" style="3" customWidth="1"/>
    <col min="13" max="13" width="6.33203125" style="52" customWidth="1"/>
    <col min="14" max="14" width="7.21875" style="52" customWidth="1"/>
    <col min="15" max="15" width="0.6640625" style="3" customWidth="1"/>
    <col min="16" max="16" width="10.6640625" style="3" bestFit="1" customWidth="1"/>
    <col min="17" max="17" width="8.6640625" style="3" bestFit="1" customWidth="1"/>
    <col min="18" max="18" width="7.88671875" style="3" bestFit="1" customWidth="1"/>
    <col min="19" max="19" width="9.6640625" style="3" customWidth="1"/>
    <col min="20" max="20" width="5.33203125" style="3" bestFit="1" customWidth="1"/>
    <col min="21" max="22" width="6.77734375" style="3" customWidth="1"/>
    <col min="23" max="23" width="7.6640625" style="3" bestFit="1" customWidth="1"/>
    <col min="24" max="24" width="5" style="3" bestFit="1" customWidth="1"/>
    <col min="25" max="25" width="7.77734375" style="3" customWidth="1"/>
    <col min="26" max="26" width="9" style="3" bestFit="1"/>
    <col min="27" max="27" width="9.88671875" style="3" customWidth="1"/>
    <col min="28" max="16384" width="9" style="3"/>
  </cols>
  <sheetData>
    <row r="2" spans="2:28" ht="18" customHeight="1">
      <c r="H2" s="184"/>
      <c r="I2" s="184"/>
      <c r="J2" s="171" t="s">
        <v>306</v>
      </c>
      <c r="K2" s="234" t="s">
        <v>156</v>
      </c>
      <c r="L2" s="234"/>
      <c r="M2" s="234"/>
      <c r="N2" s="234"/>
    </row>
    <row r="3" spans="2:28" ht="18" customHeight="1" thickBot="1">
      <c r="B3" s="3" t="s">
        <v>124</v>
      </c>
    </row>
    <row r="4" spans="2:28" ht="18" customHeight="1">
      <c r="B4" s="228" t="s">
        <v>125</v>
      </c>
      <c r="C4" s="228"/>
      <c r="D4" s="229"/>
      <c r="E4" s="226" t="s">
        <v>157</v>
      </c>
      <c r="F4" s="227"/>
      <c r="G4" s="227"/>
      <c r="H4" s="259"/>
      <c r="I4" s="226" t="s">
        <v>158</v>
      </c>
      <c r="J4" s="259"/>
      <c r="K4" s="226" t="s">
        <v>159</v>
      </c>
      <c r="L4" s="259"/>
      <c r="M4" s="348" t="s">
        <v>160</v>
      </c>
      <c r="N4" s="349"/>
      <c r="O4" s="179"/>
      <c r="P4" s="227" t="s">
        <v>161</v>
      </c>
      <c r="Q4" s="259"/>
      <c r="R4" s="226" t="s">
        <v>162</v>
      </c>
      <c r="S4" s="259"/>
      <c r="T4" s="226" t="s">
        <v>163</v>
      </c>
      <c r="U4" s="259"/>
      <c r="V4" s="226" t="s">
        <v>164</v>
      </c>
      <c r="W4" s="259"/>
      <c r="X4" s="226" t="s">
        <v>165</v>
      </c>
      <c r="Y4" s="259"/>
      <c r="Z4" s="341" t="s">
        <v>166</v>
      </c>
      <c r="AA4" s="341" t="s">
        <v>287</v>
      </c>
      <c r="AB4" s="5"/>
    </row>
    <row r="5" spans="2:28" ht="18" customHeight="1">
      <c r="B5" s="232"/>
      <c r="C5" s="232"/>
      <c r="D5" s="233"/>
      <c r="E5" s="186" t="s">
        <v>167</v>
      </c>
      <c r="F5" s="187" t="s">
        <v>168</v>
      </c>
      <c r="G5" s="53" t="s">
        <v>169</v>
      </c>
      <c r="H5" s="187" t="s">
        <v>170</v>
      </c>
      <c r="I5" s="186" t="s">
        <v>171</v>
      </c>
      <c r="J5" s="187" t="s">
        <v>172</v>
      </c>
      <c r="K5" s="186" t="s">
        <v>171</v>
      </c>
      <c r="L5" s="6" t="s">
        <v>172</v>
      </c>
      <c r="M5" s="55" t="s">
        <v>171</v>
      </c>
      <c r="N5" s="53" t="s">
        <v>172</v>
      </c>
      <c r="O5" s="186"/>
      <c r="P5" s="41" t="s">
        <v>171</v>
      </c>
      <c r="Q5" s="187" t="s">
        <v>172</v>
      </c>
      <c r="R5" s="186" t="s">
        <v>171</v>
      </c>
      <c r="S5" s="187" t="s">
        <v>172</v>
      </c>
      <c r="T5" s="186" t="s">
        <v>171</v>
      </c>
      <c r="U5" s="187" t="s">
        <v>172</v>
      </c>
      <c r="V5" s="186" t="s">
        <v>171</v>
      </c>
      <c r="W5" s="187" t="s">
        <v>172</v>
      </c>
      <c r="X5" s="186" t="s">
        <v>171</v>
      </c>
      <c r="Y5" s="187" t="s">
        <v>172</v>
      </c>
      <c r="Z5" s="342"/>
      <c r="AA5" s="342"/>
      <c r="AB5" s="5"/>
    </row>
    <row r="6" spans="2:28" ht="18" customHeight="1">
      <c r="B6" s="5" t="s">
        <v>338</v>
      </c>
      <c r="C6" s="5">
        <v>30</v>
      </c>
      <c r="D6" s="5" t="s">
        <v>339</v>
      </c>
      <c r="E6" s="8">
        <v>5911</v>
      </c>
      <c r="F6" s="1">
        <v>7027</v>
      </c>
      <c r="G6" s="10">
        <v>1021429</v>
      </c>
      <c r="H6" s="11">
        <v>5.04</v>
      </c>
      <c r="I6" s="1">
        <v>5978</v>
      </c>
      <c r="J6" s="1">
        <v>263469</v>
      </c>
      <c r="K6" s="1">
        <v>5522</v>
      </c>
      <c r="L6" s="1">
        <v>106785</v>
      </c>
      <c r="M6" s="10">
        <v>121</v>
      </c>
      <c r="N6" s="10">
        <v>1215</v>
      </c>
      <c r="O6" s="1"/>
      <c r="P6" s="1">
        <v>1972</v>
      </c>
      <c r="Q6" s="1">
        <v>27432</v>
      </c>
      <c r="R6" s="1">
        <v>6418</v>
      </c>
      <c r="S6" s="1">
        <v>607471</v>
      </c>
      <c r="T6" s="1">
        <v>1</v>
      </c>
      <c r="U6" s="1">
        <v>311</v>
      </c>
      <c r="V6" s="1">
        <v>35</v>
      </c>
      <c r="W6" s="1">
        <v>585</v>
      </c>
      <c r="X6" s="1">
        <v>5</v>
      </c>
      <c r="Y6" s="1">
        <v>525</v>
      </c>
      <c r="Z6" s="1">
        <v>13509</v>
      </c>
      <c r="AA6" s="5">
        <v>21</v>
      </c>
    </row>
    <row r="7" spans="2:28" ht="18" customHeight="1">
      <c r="B7" s="5" t="s">
        <v>321</v>
      </c>
      <c r="C7" s="196" t="s">
        <v>320</v>
      </c>
      <c r="D7" s="5"/>
      <c r="E7" s="8">
        <v>5820</v>
      </c>
      <c r="F7" s="1">
        <v>6867</v>
      </c>
      <c r="G7" s="10">
        <v>1089478</v>
      </c>
      <c r="H7" s="11">
        <v>4.9501310519623187</v>
      </c>
      <c r="I7" s="1">
        <v>5714</v>
      </c>
      <c r="J7" s="1">
        <v>252755</v>
      </c>
      <c r="K7" s="1">
        <v>5223</v>
      </c>
      <c r="L7" s="1">
        <v>103113</v>
      </c>
      <c r="M7" s="10">
        <v>108</v>
      </c>
      <c r="N7" s="10">
        <v>1158</v>
      </c>
      <c r="O7" s="1"/>
      <c r="P7" s="1">
        <v>1885</v>
      </c>
      <c r="Q7" s="1">
        <v>23509</v>
      </c>
      <c r="R7" s="1">
        <v>6170</v>
      </c>
      <c r="S7" s="1">
        <v>694225</v>
      </c>
      <c r="T7" s="1">
        <v>1</v>
      </c>
      <c r="U7" s="1">
        <v>326</v>
      </c>
      <c r="V7" s="1">
        <v>0</v>
      </c>
      <c r="W7" s="1">
        <v>0</v>
      </c>
      <c r="X7" s="1">
        <v>7</v>
      </c>
      <c r="Y7" s="1">
        <v>712</v>
      </c>
      <c r="Z7" s="1">
        <v>13532</v>
      </c>
      <c r="AA7" s="5">
        <v>148</v>
      </c>
      <c r="AB7" s="5"/>
    </row>
    <row r="8" spans="2:28" ht="18" customHeight="1">
      <c r="B8" s="5"/>
      <c r="C8" s="196">
        <v>2</v>
      </c>
      <c r="D8" s="46"/>
      <c r="E8" s="8">
        <v>5908</v>
      </c>
      <c r="F8" s="1">
        <v>6828</v>
      </c>
      <c r="G8" s="10">
        <v>1051308</v>
      </c>
      <c r="H8" s="11">
        <v>4.92</v>
      </c>
      <c r="I8" s="1">
        <v>5604</v>
      </c>
      <c r="J8" s="1">
        <v>243697</v>
      </c>
      <c r="K8" s="1">
        <v>5245</v>
      </c>
      <c r="L8" s="1">
        <v>104539</v>
      </c>
      <c r="M8" s="10">
        <v>80</v>
      </c>
      <c r="N8" s="10">
        <v>751</v>
      </c>
      <c r="O8" s="1">
        <v>1903</v>
      </c>
      <c r="P8" s="1">
        <v>1903</v>
      </c>
      <c r="Q8" s="1">
        <v>23262</v>
      </c>
      <c r="R8" s="1">
        <v>6033</v>
      </c>
      <c r="S8" s="1">
        <v>661090</v>
      </c>
      <c r="T8" s="1">
        <v>1</v>
      </c>
      <c r="U8" s="1">
        <v>448</v>
      </c>
      <c r="V8" s="1">
        <v>36</v>
      </c>
      <c r="W8" s="1">
        <v>459</v>
      </c>
      <c r="X8" s="1">
        <v>4</v>
      </c>
      <c r="Y8" s="1">
        <v>475</v>
      </c>
      <c r="Z8" s="1">
        <v>16588</v>
      </c>
      <c r="AA8" s="5">
        <v>0</v>
      </c>
      <c r="AB8" s="5"/>
    </row>
    <row r="9" spans="2:28" ht="18" customHeight="1">
      <c r="B9" s="5"/>
      <c r="C9" s="196">
        <v>3</v>
      </c>
      <c r="D9" s="5"/>
      <c r="E9" s="8">
        <v>5995</v>
      </c>
      <c r="F9" s="1">
        <v>6938</v>
      </c>
      <c r="G9" s="10">
        <v>1062146</v>
      </c>
      <c r="H9" s="11">
        <v>5.05</v>
      </c>
      <c r="I9" s="1">
        <v>5780</v>
      </c>
      <c r="J9" s="1">
        <v>252174</v>
      </c>
      <c r="K9" s="1">
        <v>5461</v>
      </c>
      <c r="L9" s="1">
        <v>110339</v>
      </c>
      <c r="M9" s="10">
        <v>130</v>
      </c>
      <c r="N9" s="10">
        <v>1321</v>
      </c>
      <c r="O9" s="1"/>
      <c r="P9" s="1">
        <v>1957</v>
      </c>
      <c r="Q9" s="1">
        <v>29132</v>
      </c>
      <c r="R9" s="1">
        <v>6142</v>
      </c>
      <c r="S9" s="1">
        <v>654586</v>
      </c>
      <c r="T9" s="1">
        <v>1</v>
      </c>
      <c r="U9" s="1">
        <v>339</v>
      </c>
      <c r="V9" s="1">
        <v>48</v>
      </c>
      <c r="W9" s="1">
        <v>379</v>
      </c>
      <c r="X9" s="1">
        <v>3</v>
      </c>
      <c r="Y9" s="1">
        <v>338</v>
      </c>
      <c r="Z9" s="1">
        <v>13417</v>
      </c>
      <c r="AA9" s="5">
        <v>122</v>
      </c>
    </row>
    <row r="10" spans="2:28" ht="18" customHeight="1">
      <c r="B10" s="5"/>
      <c r="C10" s="196">
        <v>4</v>
      </c>
      <c r="D10" s="5"/>
      <c r="E10" s="8">
        <v>5755</v>
      </c>
      <c r="F10" s="1">
        <v>6551</v>
      </c>
      <c r="G10" s="10">
        <v>1010160</v>
      </c>
      <c r="H10" s="11">
        <v>4.7964843841521994</v>
      </c>
      <c r="I10" s="1">
        <v>5500</v>
      </c>
      <c r="J10" s="1">
        <v>240488</v>
      </c>
      <c r="K10" s="1">
        <v>5256</v>
      </c>
      <c r="L10" s="1">
        <v>109530</v>
      </c>
      <c r="M10" s="10">
        <v>106</v>
      </c>
      <c r="N10" s="10">
        <v>1033</v>
      </c>
      <c r="O10" s="1"/>
      <c r="P10" s="1">
        <v>1934</v>
      </c>
      <c r="Q10" s="1">
        <v>30886</v>
      </c>
      <c r="R10" s="1">
        <v>5914</v>
      </c>
      <c r="S10" s="1">
        <v>612693</v>
      </c>
      <c r="T10" s="1">
        <v>1</v>
      </c>
      <c r="U10" s="1">
        <v>134</v>
      </c>
      <c r="V10" s="1">
        <v>68</v>
      </c>
      <c r="W10" s="1">
        <v>595</v>
      </c>
      <c r="X10" s="1">
        <v>5</v>
      </c>
      <c r="Y10" s="1">
        <v>578</v>
      </c>
      <c r="Z10" s="1">
        <v>13872</v>
      </c>
      <c r="AA10" s="5">
        <v>52</v>
      </c>
    </row>
    <row r="11" spans="2:28" s="30" customFormat="1" ht="18" customHeight="1" thickBot="1">
      <c r="B11" s="69"/>
      <c r="C11" s="120">
        <v>5</v>
      </c>
      <c r="D11" s="69"/>
      <c r="E11" s="390">
        <v>5446</v>
      </c>
      <c r="F11" s="391">
        <v>6088</v>
      </c>
      <c r="G11" s="392">
        <v>952348</v>
      </c>
      <c r="H11" s="393">
        <f>ROUND(F11/(113791*12)*1000,2)</f>
        <v>4.46</v>
      </c>
      <c r="I11" s="391">
        <v>5083</v>
      </c>
      <c r="J11" s="391">
        <v>220390</v>
      </c>
      <c r="K11" s="391">
        <v>4869</v>
      </c>
      <c r="L11" s="391">
        <v>101887</v>
      </c>
      <c r="M11" s="392">
        <v>73</v>
      </c>
      <c r="N11" s="392">
        <v>510</v>
      </c>
      <c r="O11" s="391"/>
      <c r="P11" s="391">
        <v>1861</v>
      </c>
      <c r="Q11" s="391">
        <v>28640</v>
      </c>
      <c r="R11" s="391">
        <v>5475</v>
      </c>
      <c r="S11" s="391">
        <v>585862</v>
      </c>
      <c r="T11" s="391">
        <v>0</v>
      </c>
      <c r="U11" s="391">
        <v>0</v>
      </c>
      <c r="V11" s="391">
        <v>20</v>
      </c>
      <c r="W11" s="391">
        <v>217</v>
      </c>
      <c r="X11" s="391">
        <v>3</v>
      </c>
      <c r="Y11" s="391">
        <v>277</v>
      </c>
      <c r="Z11" s="391">
        <v>14397</v>
      </c>
      <c r="AA11" s="69">
        <v>168</v>
      </c>
    </row>
    <row r="12" spans="2:28" ht="18" customHeight="1">
      <c r="B12" s="3" t="s">
        <v>354</v>
      </c>
      <c r="G12" s="218"/>
    </row>
    <row r="13" spans="2:28" ht="13.2">
      <c r="C13" s="345" t="s">
        <v>173</v>
      </c>
      <c r="D13" s="345"/>
      <c r="E13" s="345"/>
      <c r="F13" s="345"/>
      <c r="G13" s="346" t="s">
        <v>174</v>
      </c>
      <c r="H13" s="347" t="s">
        <v>175</v>
      </c>
      <c r="I13" s="347"/>
      <c r="J13" s="347"/>
      <c r="K13" s="285" t="s">
        <v>22</v>
      </c>
      <c r="P13" s="43"/>
    </row>
    <row r="14" spans="2:28" ht="13.2">
      <c r="B14" s="215"/>
      <c r="C14" s="345"/>
      <c r="D14" s="345"/>
      <c r="E14" s="345"/>
      <c r="F14" s="345"/>
      <c r="G14" s="346"/>
      <c r="H14" s="344" t="s">
        <v>360</v>
      </c>
      <c r="I14" s="344"/>
      <c r="J14" s="344"/>
      <c r="K14" s="285"/>
      <c r="P14" s="43"/>
    </row>
    <row r="15" spans="2:28" ht="13.2">
      <c r="I15" s="343"/>
      <c r="J15" s="343"/>
    </row>
    <row r="18" spans="5:7" ht="13.5" customHeight="1">
      <c r="E18" s="42"/>
      <c r="F18" s="43"/>
      <c r="G18" s="54"/>
    </row>
  </sheetData>
  <mergeCells count="19">
    <mergeCell ref="C13:F14"/>
    <mergeCell ref="G13:G14"/>
    <mergeCell ref="H13:J13"/>
    <mergeCell ref="V4:W4"/>
    <mergeCell ref="B4:D5"/>
    <mergeCell ref="I4:J4"/>
    <mergeCell ref="K4:L4"/>
    <mergeCell ref="E4:H4"/>
    <mergeCell ref="R4:S4"/>
    <mergeCell ref="M4:N4"/>
    <mergeCell ref="AA4:AA5"/>
    <mergeCell ref="K2:N2"/>
    <mergeCell ref="I15:J15"/>
    <mergeCell ref="H14:J14"/>
    <mergeCell ref="K13:K14"/>
    <mergeCell ref="Z4:Z5"/>
    <mergeCell ref="T4:U4"/>
    <mergeCell ref="X4:Y4"/>
    <mergeCell ref="P4:Q4"/>
  </mergeCells>
  <phoneticPr fontId="2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B2:M21"/>
  <sheetViews>
    <sheetView showGridLines="0" view="pageBreakPreview" topLeftCell="A17" zoomScale="130" zoomScaleNormal="100" zoomScaleSheetLayoutView="130" workbookViewId="0">
      <selection activeCell="N33" sqref="N33:N35"/>
    </sheetView>
  </sheetViews>
  <sheetFormatPr defaultColWidth="9" defaultRowHeight="13.5" customHeight="1"/>
  <cols>
    <col min="1" max="1" width="5" style="3" customWidth="1"/>
    <col min="2" max="2" width="2.6640625" style="3" customWidth="1"/>
    <col min="3" max="3" width="12.6640625" style="3" customWidth="1"/>
    <col min="4" max="4" width="8.6640625" style="3" customWidth="1"/>
    <col min="5" max="5" width="11.6640625" style="3" customWidth="1"/>
    <col min="6" max="6" width="1.6640625" style="3" customWidth="1"/>
    <col min="7" max="10" width="10.6640625" style="3" customWidth="1"/>
    <col min="11" max="11" width="1.6640625" style="5" customWidth="1"/>
    <col min="12" max="12" width="4.109375" style="3" customWidth="1"/>
    <col min="13" max="16384" width="9" style="3"/>
  </cols>
  <sheetData>
    <row r="2" spans="2:13" ht="18" customHeight="1">
      <c r="D2" s="158" t="s">
        <v>307</v>
      </c>
      <c r="E2" s="260" t="s">
        <v>104</v>
      </c>
      <c r="F2" s="260"/>
      <c r="G2" s="261"/>
      <c r="H2" s="261"/>
      <c r="I2" s="194"/>
      <c r="J2" s="194"/>
      <c r="K2" s="190"/>
      <c r="L2" s="194"/>
      <c r="M2" s="194"/>
    </row>
    <row r="3" spans="2:13" ht="18" customHeight="1" thickBot="1"/>
    <row r="4" spans="2:13" ht="30" customHeight="1">
      <c r="B4" s="227" t="s">
        <v>0</v>
      </c>
      <c r="C4" s="227"/>
      <c r="D4" s="227"/>
      <c r="E4" s="340"/>
      <c r="F4" s="214"/>
      <c r="G4" s="179" t="s">
        <v>329</v>
      </c>
      <c r="H4" s="179" t="s">
        <v>335</v>
      </c>
      <c r="I4" s="179" t="s">
        <v>343</v>
      </c>
      <c r="J4" s="200" t="s">
        <v>356</v>
      </c>
    </row>
    <row r="5" spans="2:13" s="44" customFormat="1" ht="20.100000000000001" customHeight="1">
      <c r="B5" s="354" t="s">
        <v>1</v>
      </c>
      <c r="C5" s="354"/>
      <c r="D5" s="354"/>
      <c r="E5" s="355"/>
      <c r="F5" s="219"/>
      <c r="G5" s="70">
        <v>249</v>
      </c>
      <c r="H5" s="172">
        <v>249</v>
      </c>
      <c r="I5" s="172">
        <v>252</v>
      </c>
      <c r="J5" s="387">
        <v>252</v>
      </c>
      <c r="K5" s="70"/>
    </row>
    <row r="6" spans="2:13" ht="9.9" customHeight="1">
      <c r="B6" s="217"/>
      <c r="C6" s="217"/>
      <c r="D6" s="217"/>
      <c r="E6" s="1"/>
      <c r="F6" s="1"/>
      <c r="G6" s="1"/>
      <c r="H6" s="1"/>
      <c r="I6" s="1"/>
      <c r="J6" s="68"/>
      <c r="K6" s="1"/>
    </row>
    <row r="7" spans="2:13" ht="18" customHeight="1">
      <c r="B7" s="350" t="s">
        <v>2</v>
      </c>
      <c r="C7" s="350"/>
      <c r="D7" s="350"/>
      <c r="E7" s="261"/>
      <c r="F7" s="194"/>
      <c r="G7" s="1">
        <v>8874</v>
      </c>
      <c r="H7" s="173">
        <v>9884</v>
      </c>
      <c r="I7" s="173">
        <v>10136</v>
      </c>
      <c r="J7" s="388">
        <f>SUM(J8:J17)</f>
        <v>9331</v>
      </c>
      <c r="K7" s="1"/>
    </row>
    <row r="8" spans="2:13" ht="14.1" customHeight="1">
      <c r="B8" s="217"/>
      <c r="C8" s="350" t="s">
        <v>112</v>
      </c>
      <c r="D8" s="351"/>
      <c r="E8" s="181" t="s">
        <v>3</v>
      </c>
      <c r="F8" s="181"/>
      <c r="G8" s="1">
        <v>545</v>
      </c>
      <c r="H8" s="172">
        <v>503</v>
      </c>
      <c r="I8" s="172">
        <v>581</v>
      </c>
      <c r="J8" s="387">
        <v>332</v>
      </c>
      <c r="K8" s="1"/>
    </row>
    <row r="9" spans="2:13" ht="14.1" customHeight="1">
      <c r="B9" s="217"/>
      <c r="C9" s="350" t="s">
        <v>113</v>
      </c>
      <c r="D9" s="351"/>
      <c r="E9" s="181" t="s">
        <v>3</v>
      </c>
      <c r="F9" s="181"/>
      <c r="G9" s="1">
        <v>117</v>
      </c>
      <c r="H9" s="172">
        <v>128</v>
      </c>
      <c r="I9" s="172">
        <v>163</v>
      </c>
      <c r="J9" s="387">
        <v>176</v>
      </c>
      <c r="K9" s="1"/>
    </row>
    <row r="10" spans="2:13" ht="14.1" customHeight="1">
      <c r="B10" s="217"/>
      <c r="C10" s="350" t="s">
        <v>117</v>
      </c>
      <c r="D10" s="351"/>
      <c r="E10" s="181" t="s">
        <v>3</v>
      </c>
      <c r="F10" s="181"/>
      <c r="G10" s="1">
        <v>327</v>
      </c>
      <c r="H10" s="172">
        <v>324</v>
      </c>
      <c r="I10" s="172">
        <v>319</v>
      </c>
      <c r="J10" s="387">
        <v>451</v>
      </c>
      <c r="K10" s="1"/>
    </row>
    <row r="11" spans="2:13" ht="26.1" customHeight="1">
      <c r="B11" s="217"/>
      <c r="C11" s="358" t="s">
        <v>148</v>
      </c>
      <c r="D11" s="359"/>
      <c r="E11" s="181" t="s">
        <v>3</v>
      </c>
      <c r="F11" s="181"/>
      <c r="G11" s="1">
        <v>3051</v>
      </c>
      <c r="H11" s="173">
        <v>3323</v>
      </c>
      <c r="I11" s="173">
        <v>3375</v>
      </c>
      <c r="J11" s="388">
        <v>2897</v>
      </c>
      <c r="K11" s="1"/>
    </row>
    <row r="12" spans="2:13" ht="14.1" customHeight="1">
      <c r="B12" s="217"/>
      <c r="C12" s="350" t="s">
        <v>4</v>
      </c>
      <c r="D12" s="351"/>
      <c r="E12" s="181" t="s">
        <v>3</v>
      </c>
      <c r="F12" s="181"/>
      <c r="G12" s="1">
        <v>133</v>
      </c>
      <c r="H12" s="172">
        <v>94</v>
      </c>
      <c r="I12" s="172">
        <v>133</v>
      </c>
      <c r="J12" s="387">
        <v>93</v>
      </c>
      <c r="K12" s="1"/>
    </row>
    <row r="13" spans="2:13" ht="14.1" customHeight="1">
      <c r="B13" s="217"/>
      <c r="C13" s="350" t="s">
        <v>118</v>
      </c>
      <c r="D13" s="351"/>
      <c r="E13" s="181" t="s">
        <v>3</v>
      </c>
      <c r="F13" s="181"/>
      <c r="G13" s="1">
        <v>17</v>
      </c>
      <c r="H13" s="172">
        <v>26</v>
      </c>
      <c r="I13" s="172">
        <v>18</v>
      </c>
      <c r="J13" s="387">
        <v>22</v>
      </c>
      <c r="K13" s="1"/>
    </row>
    <row r="14" spans="2:13" ht="14.1" customHeight="1">
      <c r="B14" s="217"/>
      <c r="C14" s="350" t="s">
        <v>114</v>
      </c>
      <c r="D14" s="351"/>
      <c r="E14" s="181" t="s">
        <v>3</v>
      </c>
      <c r="F14" s="181"/>
      <c r="G14" s="1">
        <v>19</v>
      </c>
      <c r="H14" s="172">
        <v>37</v>
      </c>
      <c r="I14" s="172">
        <v>35</v>
      </c>
      <c r="J14" s="387">
        <v>38</v>
      </c>
      <c r="K14" s="1"/>
    </row>
    <row r="15" spans="2:13" ht="14.1" customHeight="1">
      <c r="B15" s="217"/>
      <c r="C15" s="350" t="s">
        <v>115</v>
      </c>
      <c r="D15" s="351"/>
      <c r="E15" s="181" t="s">
        <v>3</v>
      </c>
      <c r="F15" s="181"/>
      <c r="G15" s="1">
        <v>186</v>
      </c>
      <c r="H15" s="172">
        <v>159</v>
      </c>
      <c r="I15" s="172">
        <v>189</v>
      </c>
      <c r="J15" s="387">
        <v>203</v>
      </c>
      <c r="K15" s="1"/>
    </row>
    <row r="16" spans="2:13" ht="14.1" customHeight="1">
      <c r="B16" s="217"/>
      <c r="C16" s="350" t="s">
        <v>119</v>
      </c>
      <c r="D16" s="351"/>
      <c r="E16" s="181" t="s">
        <v>3</v>
      </c>
      <c r="F16" s="181"/>
      <c r="G16" s="1">
        <v>542</v>
      </c>
      <c r="H16" s="172">
        <v>634</v>
      </c>
      <c r="I16" s="172">
        <v>706</v>
      </c>
      <c r="J16" s="387">
        <v>724</v>
      </c>
      <c r="K16" s="1"/>
    </row>
    <row r="17" spans="2:11" ht="14.1" customHeight="1">
      <c r="B17" s="217"/>
      <c r="C17" s="350" t="s">
        <v>5</v>
      </c>
      <c r="D17" s="351"/>
      <c r="E17" s="181" t="s">
        <v>3</v>
      </c>
      <c r="F17" s="181"/>
      <c r="G17" s="1">
        <v>3937</v>
      </c>
      <c r="H17" s="172">
        <v>4656</v>
      </c>
      <c r="I17" s="172">
        <v>4617</v>
      </c>
      <c r="J17" s="387">
        <v>4395</v>
      </c>
      <c r="K17" s="1"/>
    </row>
    <row r="18" spans="2:11" ht="9.9" customHeight="1">
      <c r="B18" s="217"/>
      <c r="C18" s="217"/>
      <c r="D18" s="217"/>
      <c r="E18" s="1"/>
      <c r="F18" s="1"/>
      <c r="G18" s="1"/>
      <c r="H18" s="1"/>
      <c r="I18" s="1"/>
      <c r="J18" s="68"/>
      <c r="K18" s="1"/>
    </row>
    <row r="19" spans="2:11" s="45" customFormat="1" ht="20.100000000000001" customHeight="1" thickBot="1">
      <c r="B19" s="356" t="s">
        <v>146</v>
      </c>
      <c r="C19" s="356"/>
      <c r="D19" s="356"/>
      <c r="E19" s="357"/>
      <c r="F19" s="220"/>
      <c r="G19" s="71">
        <v>38679</v>
      </c>
      <c r="H19" s="174">
        <v>39156</v>
      </c>
      <c r="I19" s="174">
        <v>41728</v>
      </c>
      <c r="J19" s="389">
        <v>44038</v>
      </c>
      <c r="K19" s="148"/>
    </row>
    <row r="20" spans="2:11" ht="13.5" customHeight="1">
      <c r="B20" s="352" t="s">
        <v>116</v>
      </c>
      <c r="C20" s="352"/>
      <c r="D20" s="352"/>
      <c r="E20" s="352"/>
      <c r="F20" s="353"/>
      <c r="G20" s="353"/>
      <c r="H20" s="352"/>
      <c r="I20" s="353"/>
      <c r="J20" s="353"/>
      <c r="K20" s="353"/>
    </row>
    <row r="21" spans="2:11" ht="13.5" customHeight="1">
      <c r="B21" s="3" t="s">
        <v>147</v>
      </c>
    </row>
  </sheetData>
  <mergeCells count="16">
    <mergeCell ref="E2:H2"/>
    <mergeCell ref="C12:D12"/>
    <mergeCell ref="B20:K20"/>
    <mergeCell ref="B4:E4"/>
    <mergeCell ref="B5:E5"/>
    <mergeCell ref="B7:E7"/>
    <mergeCell ref="C8:D8"/>
    <mergeCell ref="C17:D17"/>
    <mergeCell ref="B19:E19"/>
    <mergeCell ref="C13:D13"/>
    <mergeCell ref="C14:D14"/>
    <mergeCell ref="C15:D15"/>
    <mergeCell ref="C16:D16"/>
    <mergeCell ref="C9:D9"/>
    <mergeCell ref="C10:D10"/>
    <mergeCell ref="C11:D11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K14"/>
  <sheetViews>
    <sheetView showGridLines="0" view="pageBreakPreview" zoomScale="96" zoomScaleNormal="100" zoomScaleSheetLayoutView="96" workbookViewId="0">
      <selection activeCell="E11" sqref="E11"/>
    </sheetView>
  </sheetViews>
  <sheetFormatPr defaultColWidth="9" defaultRowHeight="13.5" customHeight="1"/>
  <cols>
    <col min="1" max="1" width="5" style="3" customWidth="1"/>
    <col min="2" max="2" width="4.6640625" style="3" bestFit="1" customWidth="1"/>
    <col min="3" max="3" width="3.6640625" style="3" bestFit="1" customWidth="1"/>
    <col min="4" max="4" width="4.6640625" style="3" bestFit="1" customWidth="1"/>
    <col min="5" max="6" width="8.6640625" style="3" customWidth="1"/>
    <col min="7" max="8" width="9.6640625" style="3" customWidth="1"/>
    <col min="9" max="9" width="10.109375" style="3" bestFit="1" customWidth="1"/>
    <col min="10" max="11" width="10.6640625" style="3" customWidth="1"/>
    <col min="12" max="16384" width="9" style="3"/>
  </cols>
  <sheetData>
    <row r="2" spans="2:11" ht="18" customHeight="1">
      <c r="F2" s="234" t="s">
        <v>292</v>
      </c>
      <c r="G2" s="234"/>
      <c r="H2" s="234"/>
      <c r="I2" s="234"/>
    </row>
    <row r="3" spans="2:11" ht="18" customHeight="1" thickBot="1"/>
    <row r="4" spans="2:11" ht="19.5" customHeight="1">
      <c r="B4" s="228" t="s">
        <v>125</v>
      </c>
      <c r="C4" s="228"/>
      <c r="D4" s="228"/>
      <c r="E4" s="226" t="s">
        <v>194</v>
      </c>
      <c r="F4" s="227"/>
      <c r="G4" s="226" t="s">
        <v>195</v>
      </c>
      <c r="H4" s="227"/>
      <c r="I4" s="227"/>
      <c r="J4" s="227"/>
      <c r="K4" s="227"/>
    </row>
    <row r="5" spans="2:11" ht="18" customHeight="1">
      <c r="B5" s="230"/>
      <c r="C5" s="230"/>
      <c r="D5" s="230"/>
      <c r="E5" s="95" t="s">
        <v>184</v>
      </c>
      <c r="F5" s="235" t="s">
        <v>196</v>
      </c>
      <c r="G5" s="95" t="s">
        <v>111</v>
      </c>
      <c r="H5" s="237" t="s">
        <v>197</v>
      </c>
      <c r="I5" s="238"/>
      <c r="J5" s="238"/>
      <c r="K5" s="238"/>
    </row>
    <row r="6" spans="2:11" ht="20.100000000000001" customHeight="1">
      <c r="B6" s="232"/>
      <c r="C6" s="232"/>
      <c r="D6" s="232"/>
      <c r="E6" s="186" t="s">
        <v>189</v>
      </c>
      <c r="F6" s="236"/>
      <c r="G6" s="186" t="s">
        <v>198</v>
      </c>
      <c r="H6" s="186" t="s">
        <v>199</v>
      </c>
      <c r="I6" s="109" t="s">
        <v>200</v>
      </c>
      <c r="J6" s="186" t="s">
        <v>201</v>
      </c>
      <c r="K6" s="186" t="s">
        <v>202</v>
      </c>
    </row>
    <row r="7" spans="2:11" ht="18" customHeight="1">
      <c r="B7" s="5" t="s">
        <v>338</v>
      </c>
      <c r="C7" s="5">
        <v>30</v>
      </c>
      <c r="D7" s="5" t="s">
        <v>339</v>
      </c>
      <c r="E7" s="127">
        <v>198</v>
      </c>
      <c r="F7" s="27">
        <v>99</v>
      </c>
      <c r="G7" s="27">
        <v>94</v>
      </c>
      <c r="H7" s="27">
        <v>992</v>
      </c>
      <c r="I7" s="27">
        <v>261</v>
      </c>
      <c r="J7" s="27">
        <v>536</v>
      </c>
      <c r="K7" s="27">
        <v>195</v>
      </c>
    </row>
    <row r="8" spans="2:11" ht="18" customHeight="1">
      <c r="B8" s="56" t="s">
        <v>326</v>
      </c>
      <c r="C8" s="196" t="s">
        <v>320</v>
      </c>
      <c r="D8" s="56"/>
      <c r="E8" s="127">
        <v>197</v>
      </c>
      <c r="F8" s="27">
        <v>102</v>
      </c>
      <c r="G8" s="27">
        <v>104</v>
      </c>
      <c r="H8" s="27">
        <v>1088</v>
      </c>
      <c r="I8" s="27">
        <v>298</v>
      </c>
      <c r="J8" s="27">
        <v>580</v>
      </c>
      <c r="K8" s="27">
        <v>210</v>
      </c>
    </row>
    <row r="9" spans="2:11" s="45" customFormat="1" ht="18" customHeight="1">
      <c r="B9" s="5"/>
      <c r="C9" s="5">
        <v>2</v>
      </c>
      <c r="D9" s="56"/>
      <c r="E9" s="127">
        <v>208</v>
      </c>
      <c r="F9" s="27">
        <v>102</v>
      </c>
      <c r="G9" s="27">
        <v>94</v>
      </c>
      <c r="H9" s="27">
        <v>1177</v>
      </c>
      <c r="I9" s="27">
        <v>306</v>
      </c>
      <c r="J9" s="27">
        <v>617</v>
      </c>
      <c r="K9" s="27">
        <v>254</v>
      </c>
    </row>
    <row r="10" spans="2:11" s="45" customFormat="1" ht="18" customHeight="1">
      <c r="B10" s="5"/>
      <c r="C10" s="196">
        <v>3</v>
      </c>
      <c r="D10" s="5"/>
      <c r="E10" s="127">
        <v>209</v>
      </c>
      <c r="F10" s="27">
        <v>99</v>
      </c>
      <c r="G10" s="27">
        <v>109</v>
      </c>
      <c r="H10" s="27">
        <v>1276</v>
      </c>
      <c r="I10" s="27">
        <v>365</v>
      </c>
      <c r="J10" s="27">
        <v>657</v>
      </c>
      <c r="K10" s="27">
        <v>254</v>
      </c>
    </row>
    <row r="11" spans="2:11" s="56" customFormat="1" ht="18" customHeight="1">
      <c r="B11" s="143"/>
      <c r="C11" s="143">
        <v>4</v>
      </c>
      <c r="D11" s="145"/>
      <c r="E11" s="147">
        <v>197</v>
      </c>
      <c r="F11" s="147">
        <v>82</v>
      </c>
      <c r="G11" s="147">
        <v>81</v>
      </c>
      <c r="H11" s="147">
        <v>1357</v>
      </c>
      <c r="I11" s="147">
        <v>418</v>
      </c>
      <c r="J11" s="147">
        <v>685</v>
      </c>
      <c r="K11" s="147">
        <v>254</v>
      </c>
    </row>
    <row r="12" spans="2:11" ht="7.5" customHeight="1">
      <c r="B12" s="5"/>
      <c r="C12" s="5"/>
      <c r="D12" s="5"/>
      <c r="E12" s="60"/>
      <c r="F12" s="27"/>
      <c r="G12" s="27"/>
      <c r="H12" s="27"/>
      <c r="I12" s="27"/>
      <c r="J12" s="27"/>
      <c r="K12" s="27"/>
    </row>
    <row r="13" spans="2:11" s="146" customFormat="1" ht="18" customHeight="1" thickBot="1">
      <c r="B13" s="116"/>
      <c r="C13" s="116">
        <v>5</v>
      </c>
      <c r="D13" s="18"/>
      <c r="E13" s="419">
        <v>264</v>
      </c>
      <c r="F13" s="420">
        <v>85</v>
      </c>
      <c r="G13" s="420">
        <v>121</v>
      </c>
      <c r="H13" s="420">
        <v>1485</v>
      </c>
      <c r="I13" s="420">
        <v>311</v>
      </c>
      <c r="J13" s="420">
        <v>709</v>
      </c>
      <c r="K13" s="420">
        <v>465</v>
      </c>
    </row>
    <row r="14" spans="2:11" ht="18" customHeight="1">
      <c r="B14" s="3" t="s">
        <v>203</v>
      </c>
    </row>
  </sheetData>
  <mergeCells count="6">
    <mergeCell ref="B4:D6"/>
    <mergeCell ref="F2:I2"/>
    <mergeCell ref="E4:F4"/>
    <mergeCell ref="F5:F6"/>
    <mergeCell ref="G4:K4"/>
    <mergeCell ref="H5:K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M19"/>
  <sheetViews>
    <sheetView showGridLines="0" view="pageBreakPreview" zoomScale="130" zoomScaleNormal="100" zoomScaleSheetLayoutView="130" workbookViewId="0">
      <selection activeCell="K15" sqref="K15:K16"/>
    </sheetView>
  </sheetViews>
  <sheetFormatPr defaultColWidth="9" defaultRowHeight="13.5" customHeight="1"/>
  <cols>
    <col min="1" max="1" width="5" style="3" customWidth="1"/>
    <col min="2" max="2" width="2.6640625" style="3" customWidth="1"/>
    <col min="3" max="3" width="11.6640625" style="3" customWidth="1"/>
    <col min="4" max="13" width="6.6640625" style="3" customWidth="1"/>
    <col min="14" max="14" width="1.33203125" style="3" customWidth="1"/>
    <col min="15" max="16384" width="9" style="3"/>
  </cols>
  <sheetData>
    <row r="1" spans="2:13" ht="13.5" customHeight="1"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2:13" ht="18" customHeight="1">
      <c r="D2" s="361" t="s">
        <v>308</v>
      </c>
      <c r="E2" s="361"/>
      <c r="F2" s="361"/>
      <c r="G2" s="361"/>
      <c r="H2" s="361"/>
      <c r="I2" s="361"/>
      <c r="J2" s="361"/>
      <c r="K2" s="175"/>
    </row>
    <row r="3" spans="2:13" ht="18" customHeight="1" thickBot="1">
      <c r="B3" s="3" t="s">
        <v>74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</row>
    <row r="4" spans="2:13" ht="18" customHeight="1">
      <c r="B4" s="227" t="s">
        <v>75</v>
      </c>
      <c r="C4" s="227"/>
      <c r="D4" s="226" t="s">
        <v>322</v>
      </c>
      <c r="E4" s="259"/>
      <c r="F4" s="226" t="s">
        <v>328</v>
      </c>
      <c r="G4" s="259"/>
      <c r="H4" s="226" t="s">
        <v>336</v>
      </c>
      <c r="I4" s="259"/>
      <c r="J4" s="226" t="s">
        <v>344</v>
      </c>
      <c r="K4" s="259"/>
      <c r="L4" s="281" t="s">
        <v>350</v>
      </c>
      <c r="M4" s="360"/>
    </row>
    <row r="5" spans="2:13" ht="18" customHeight="1">
      <c r="B5" s="368" t="s">
        <v>76</v>
      </c>
      <c r="C5" s="368"/>
      <c r="D5" s="362">
        <v>115368</v>
      </c>
      <c r="E5" s="362"/>
      <c r="F5" s="362">
        <v>114778</v>
      </c>
      <c r="G5" s="362"/>
      <c r="H5" s="362">
        <v>113776</v>
      </c>
      <c r="I5" s="362"/>
      <c r="J5" s="364">
        <v>113482</v>
      </c>
      <c r="K5" s="364"/>
      <c r="L5" s="384">
        <v>113298</v>
      </c>
      <c r="M5" s="384"/>
    </row>
    <row r="6" spans="2:13" ht="18" customHeight="1">
      <c r="B6" s="350" t="s">
        <v>77</v>
      </c>
      <c r="C6" s="350"/>
      <c r="D6" s="363">
        <v>18820</v>
      </c>
      <c r="E6" s="363"/>
      <c r="F6" s="363">
        <v>17957</v>
      </c>
      <c r="G6" s="363"/>
      <c r="H6" s="363">
        <v>16051</v>
      </c>
      <c r="I6" s="363"/>
      <c r="J6" s="365">
        <v>15177</v>
      </c>
      <c r="K6" s="365"/>
      <c r="L6" s="384">
        <v>13913</v>
      </c>
      <c r="M6" s="384"/>
    </row>
    <row r="7" spans="2:13" ht="18" customHeight="1">
      <c r="B7" s="350" t="s">
        <v>78</v>
      </c>
      <c r="C7" s="350"/>
      <c r="D7" s="373">
        <v>16.3</v>
      </c>
      <c r="E7" s="373"/>
      <c r="F7" s="373">
        <v>15.6</v>
      </c>
      <c r="G7" s="373"/>
      <c r="H7" s="373">
        <v>14.1</v>
      </c>
      <c r="I7" s="373"/>
      <c r="J7" s="375">
        <v>13.4</v>
      </c>
      <c r="K7" s="375"/>
      <c r="L7" s="385">
        <v>12.3</v>
      </c>
      <c r="M7" s="385"/>
    </row>
    <row r="8" spans="2:13" ht="18" customHeight="1">
      <c r="B8" s="350" t="s">
        <v>79</v>
      </c>
      <c r="C8" s="350"/>
      <c r="D8" s="363">
        <v>8657</v>
      </c>
      <c r="E8" s="363"/>
      <c r="F8" s="363">
        <v>8293</v>
      </c>
      <c r="G8" s="363"/>
      <c r="H8" s="363">
        <v>7422</v>
      </c>
      <c r="I8" s="363"/>
      <c r="J8" s="365">
        <v>7050</v>
      </c>
      <c r="K8" s="365"/>
      <c r="L8" s="384">
        <v>6469</v>
      </c>
      <c r="M8" s="384"/>
    </row>
    <row r="9" spans="2:13" ht="18" customHeight="1">
      <c r="B9" s="350" t="s">
        <v>80</v>
      </c>
      <c r="C9" s="350"/>
      <c r="D9" s="363">
        <v>162</v>
      </c>
      <c r="E9" s="363"/>
      <c r="F9" s="363">
        <v>112</v>
      </c>
      <c r="G9" s="363"/>
      <c r="H9" s="363">
        <v>104</v>
      </c>
      <c r="I9" s="363"/>
      <c r="J9" s="365">
        <v>98</v>
      </c>
      <c r="K9" s="365"/>
      <c r="L9" s="384">
        <v>91</v>
      </c>
      <c r="M9" s="384"/>
    </row>
    <row r="10" spans="2:13" ht="18" customHeight="1">
      <c r="B10" s="5"/>
      <c r="C10" s="21" t="s">
        <v>81</v>
      </c>
      <c r="D10" s="363">
        <v>1</v>
      </c>
      <c r="E10" s="363"/>
      <c r="F10" s="363">
        <v>3</v>
      </c>
      <c r="G10" s="363"/>
      <c r="H10" s="363">
        <v>0</v>
      </c>
      <c r="I10" s="363"/>
      <c r="J10" s="365">
        <v>0</v>
      </c>
      <c r="K10" s="365"/>
      <c r="L10" s="384">
        <v>1</v>
      </c>
      <c r="M10" s="384"/>
    </row>
    <row r="11" spans="2:13" ht="18" customHeight="1">
      <c r="B11" s="5"/>
      <c r="C11" s="21" t="s">
        <v>82</v>
      </c>
      <c r="D11" s="363">
        <v>161</v>
      </c>
      <c r="E11" s="363"/>
      <c r="F11" s="363">
        <v>109</v>
      </c>
      <c r="G11" s="363"/>
      <c r="H11" s="363">
        <v>104</v>
      </c>
      <c r="I11" s="363"/>
      <c r="J11" s="365">
        <v>98</v>
      </c>
      <c r="K11" s="365"/>
      <c r="L11" s="384">
        <v>90</v>
      </c>
      <c r="M11" s="384"/>
    </row>
    <row r="12" spans="2:13" ht="18" customHeight="1">
      <c r="B12" s="350" t="s">
        <v>83</v>
      </c>
      <c r="C12" s="350"/>
      <c r="D12" s="363">
        <v>4717</v>
      </c>
      <c r="E12" s="363"/>
      <c r="F12" s="363">
        <v>5615</v>
      </c>
      <c r="G12" s="363"/>
      <c r="H12" s="363">
        <v>2381</v>
      </c>
      <c r="I12" s="363"/>
      <c r="J12" s="365">
        <v>1865</v>
      </c>
      <c r="K12" s="365"/>
      <c r="L12" s="384">
        <v>2694</v>
      </c>
      <c r="M12" s="384"/>
    </row>
    <row r="13" spans="2:13" ht="18" customHeight="1" thickBot="1">
      <c r="B13" s="366" t="s">
        <v>84</v>
      </c>
      <c r="C13" s="366"/>
      <c r="D13" s="367">
        <v>54.5</v>
      </c>
      <c r="E13" s="367"/>
      <c r="F13" s="367">
        <v>67.7</v>
      </c>
      <c r="G13" s="367"/>
      <c r="H13" s="367">
        <v>32.1</v>
      </c>
      <c r="I13" s="367"/>
      <c r="J13" s="374">
        <v>26.5</v>
      </c>
      <c r="K13" s="374"/>
      <c r="L13" s="386">
        <v>41.6</v>
      </c>
      <c r="M13" s="386"/>
    </row>
    <row r="14" spans="2:13" ht="18" customHeight="1">
      <c r="B14" s="3" t="s">
        <v>353</v>
      </c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</row>
    <row r="15" spans="2:13" ht="12.75" customHeight="1">
      <c r="B15" s="345" t="s">
        <v>85</v>
      </c>
      <c r="C15" s="345"/>
      <c r="D15" s="345"/>
      <c r="E15" s="372" t="s">
        <v>86</v>
      </c>
      <c r="F15" s="64" t="s">
        <v>77</v>
      </c>
      <c r="G15" s="343" t="s">
        <v>87</v>
      </c>
      <c r="H15" s="370" t="s">
        <v>88</v>
      </c>
      <c r="I15" s="371" t="s">
        <v>83</v>
      </c>
      <c r="J15" s="371"/>
      <c r="K15" s="343" t="s">
        <v>87</v>
      </c>
      <c r="L15" s="216"/>
      <c r="M15" s="216"/>
    </row>
    <row r="16" spans="2:13" ht="12.75" customHeight="1">
      <c r="B16" s="345"/>
      <c r="C16" s="345"/>
      <c r="D16" s="345"/>
      <c r="E16" s="372"/>
      <c r="F16" s="223" t="s">
        <v>76</v>
      </c>
      <c r="G16" s="343"/>
      <c r="H16" s="370"/>
      <c r="I16" s="369" t="s">
        <v>79</v>
      </c>
      <c r="J16" s="369"/>
      <c r="K16" s="343"/>
      <c r="L16" s="216"/>
      <c r="M16" s="216"/>
    </row>
    <row r="19" spans="10:10" ht="13.5" customHeight="1">
      <c r="J19" s="3" t="s">
        <v>288</v>
      </c>
    </row>
  </sheetData>
  <mergeCells count="66">
    <mergeCell ref="H11:I11"/>
    <mergeCell ref="H7:I7"/>
    <mergeCell ref="J13:K13"/>
    <mergeCell ref="J12:K12"/>
    <mergeCell ref="J10:K10"/>
    <mergeCell ref="J8:K8"/>
    <mergeCell ref="J9:K9"/>
    <mergeCell ref="J7:K7"/>
    <mergeCell ref="J11:K11"/>
    <mergeCell ref="H9:I9"/>
    <mergeCell ref="H8:I8"/>
    <mergeCell ref="D12:E12"/>
    <mergeCell ref="D10:E10"/>
    <mergeCell ref="D5:E5"/>
    <mergeCell ref="D11:E11"/>
    <mergeCell ref="F12:G12"/>
    <mergeCell ref="F10:G10"/>
    <mergeCell ref="F11:G11"/>
    <mergeCell ref="F9:G9"/>
    <mergeCell ref="D9:E9"/>
    <mergeCell ref="D6:E6"/>
    <mergeCell ref="F5:G5"/>
    <mergeCell ref="F8:G8"/>
    <mergeCell ref="F7:G7"/>
    <mergeCell ref="D8:E8"/>
    <mergeCell ref="D7:E7"/>
    <mergeCell ref="K15:K16"/>
    <mergeCell ref="I16:J16"/>
    <mergeCell ref="H15:H16"/>
    <mergeCell ref="I15:J15"/>
    <mergeCell ref="B15:D16"/>
    <mergeCell ref="E15:E16"/>
    <mergeCell ref="G15:G16"/>
    <mergeCell ref="B4:C4"/>
    <mergeCell ref="D4:E4"/>
    <mergeCell ref="F4:G4"/>
    <mergeCell ref="H4:I4"/>
    <mergeCell ref="B13:C13"/>
    <mergeCell ref="H13:I13"/>
    <mergeCell ref="F13:G13"/>
    <mergeCell ref="D13:E13"/>
    <mergeCell ref="B6:C6"/>
    <mergeCell ref="B5:C5"/>
    <mergeCell ref="B12:C12"/>
    <mergeCell ref="B8:C8"/>
    <mergeCell ref="B9:C9"/>
    <mergeCell ref="B7:C7"/>
    <mergeCell ref="H12:I12"/>
    <mergeCell ref="H10:I10"/>
    <mergeCell ref="D2:J2"/>
    <mergeCell ref="J4:K4"/>
    <mergeCell ref="H5:I5"/>
    <mergeCell ref="H6:I6"/>
    <mergeCell ref="F6:G6"/>
    <mergeCell ref="J5:K5"/>
    <mergeCell ref="J6:K6"/>
    <mergeCell ref="L4:M4"/>
    <mergeCell ref="L5:M5"/>
    <mergeCell ref="L6:M6"/>
    <mergeCell ref="L7:M7"/>
    <mergeCell ref="L8:M8"/>
    <mergeCell ref="L9:M9"/>
    <mergeCell ref="L10:M10"/>
    <mergeCell ref="L11:M11"/>
    <mergeCell ref="L12:M12"/>
    <mergeCell ref="L13:M13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B2:O21"/>
  <sheetViews>
    <sheetView showGridLines="0" tabSelected="1" view="pageBreakPreview" zoomScaleNormal="100" zoomScaleSheetLayoutView="100" workbookViewId="0">
      <selection activeCell="K15" sqref="K15"/>
    </sheetView>
  </sheetViews>
  <sheetFormatPr defaultColWidth="9" defaultRowHeight="13.5" customHeight="1"/>
  <cols>
    <col min="1" max="1" width="2.88671875" style="3" customWidth="1"/>
    <col min="2" max="2" width="4.6640625" style="3" bestFit="1" customWidth="1"/>
    <col min="3" max="3" width="2.6640625" style="3" customWidth="1"/>
    <col min="4" max="4" width="4.6640625" style="3" customWidth="1"/>
    <col min="5" max="7" width="11.21875" style="3" bestFit="1" customWidth="1"/>
    <col min="8" max="14" width="10" style="3" customWidth="1"/>
    <col min="15" max="15" width="10.21875" style="3" bestFit="1" customWidth="1"/>
    <col min="16" max="16384" width="9" style="3"/>
  </cols>
  <sheetData>
    <row r="2" spans="2:15" ht="18" customHeight="1">
      <c r="F2" s="171" t="s">
        <v>309</v>
      </c>
      <c r="G2" s="234" t="s">
        <v>105</v>
      </c>
      <c r="H2" s="234"/>
      <c r="I2" s="234"/>
      <c r="J2" s="234"/>
      <c r="K2" s="234"/>
    </row>
    <row r="3" spans="2:15" ht="18" customHeight="1">
      <c r="F3" s="171"/>
      <c r="G3" s="184"/>
      <c r="H3" s="184"/>
      <c r="I3" s="184"/>
      <c r="J3" s="184"/>
      <c r="K3" s="184"/>
    </row>
    <row r="4" spans="2:15" ht="18" customHeight="1" thickBot="1">
      <c r="B4" s="3" t="s">
        <v>124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</row>
    <row r="5" spans="2:15" ht="18" customHeight="1">
      <c r="B5" s="228" t="s">
        <v>125</v>
      </c>
      <c r="C5" s="228"/>
      <c r="D5" s="229"/>
      <c r="E5" s="226" t="s">
        <v>226</v>
      </c>
      <c r="F5" s="227"/>
      <c r="G5" s="227"/>
      <c r="H5" s="227"/>
      <c r="I5" s="227"/>
      <c r="J5" s="227"/>
      <c r="K5" s="227"/>
      <c r="L5" s="227"/>
      <c r="M5" s="227"/>
      <c r="N5" s="259"/>
      <c r="O5" s="87" t="s">
        <v>227</v>
      </c>
    </row>
    <row r="6" spans="2:15" ht="18" customHeight="1">
      <c r="B6" s="230"/>
      <c r="C6" s="230"/>
      <c r="D6" s="231"/>
      <c r="E6" s="235" t="s">
        <v>228</v>
      </c>
      <c r="F6" s="185" t="s">
        <v>123</v>
      </c>
      <c r="G6" s="185" t="s">
        <v>229</v>
      </c>
      <c r="H6" s="185" t="s">
        <v>231</v>
      </c>
      <c r="I6" s="185" t="s">
        <v>232</v>
      </c>
      <c r="J6" s="92" t="s">
        <v>310</v>
      </c>
      <c r="K6" s="92" t="s">
        <v>311</v>
      </c>
      <c r="L6" s="91" t="s">
        <v>233</v>
      </c>
      <c r="M6" s="91" t="s">
        <v>230</v>
      </c>
      <c r="N6" s="185" t="s">
        <v>123</v>
      </c>
      <c r="O6" s="88" t="s">
        <v>312</v>
      </c>
    </row>
    <row r="7" spans="2:15" ht="18" customHeight="1">
      <c r="B7" s="232"/>
      <c r="C7" s="232"/>
      <c r="D7" s="233"/>
      <c r="E7" s="236"/>
      <c r="F7" s="186" t="s">
        <v>234</v>
      </c>
      <c r="G7" s="186" t="s">
        <v>123</v>
      </c>
      <c r="H7" s="186" t="s">
        <v>123</v>
      </c>
      <c r="I7" s="186" t="s">
        <v>123</v>
      </c>
      <c r="J7" s="186" t="s">
        <v>123</v>
      </c>
      <c r="K7" s="186" t="s">
        <v>123</v>
      </c>
      <c r="L7" s="89" t="s">
        <v>123</v>
      </c>
      <c r="M7" s="89" t="s">
        <v>123</v>
      </c>
      <c r="N7" s="186" t="s">
        <v>313</v>
      </c>
      <c r="O7" s="89" t="s">
        <v>235</v>
      </c>
    </row>
    <row r="8" spans="2:15" ht="5.25" customHeight="1">
      <c r="B8" s="181"/>
      <c r="C8" s="181"/>
      <c r="D8" s="181"/>
      <c r="E8" s="185"/>
      <c r="F8" s="181"/>
      <c r="G8" s="181"/>
      <c r="H8" s="181"/>
      <c r="I8" s="181"/>
      <c r="J8" s="181"/>
      <c r="K8" s="181"/>
      <c r="L8" s="135"/>
      <c r="M8" s="135"/>
      <c r="N8" s="181"/>
      <c r="O8" s="135"/>
    </row>
    <row r="9" spans="2:15" ht="18" customHeight="1">
      <c r="B9" s="221" t="s">
        <v>321</v>
      </c>
      <c r="C9" s="196">
        <v>2</v>
      </c>
      <c r="D9" s="221" t="s">
        <v>125</v>
      </c>
      <c r="E9" s="136">
        <v>19858</v>
      </c>
      <c r="F9" s="137">
        <v>18767</v>
      </c>
      <c r="G9" s="137">
        <v>14841</v>
      </c>
      <c r="H9" s="137">
        <v>265</v>
      </c>
      <c r="I9" s="137">
        <v>549</v>
      </c>
      <c r="J9" s="137">
        <v>0</v>
      </c>
      <c r="K9" s="137">
        <v>421</v>
      </c>
      <c r="L9" s="137">
        <v>177</v>
      </c>
      <c r="M9" s="137">
        <v>1413</v>
      </c>
      <c r="N9" s="137">
        <v>608</v>
      </c>
      <c r="O9" s="137">
        <v>5115</v>
      </c>
    </row>
    <row r="10" spans="2:15" ht="18.75" customHeight="1">
      <c r="B10" s="221"/>
      <c r="C10" s="5">
        <v>3</v>
      </c>
      <c r="D10" s="221"/>
      <c r="E10" s="136">
        <v>20442</v>
      </c>
      <c r="F10" s="137">
        <v>18514</v>
      </c>
      <c r="G10" s="137">
        <v>14657</v>
      </c>
      <c r="H10" s="137">
        <v>234</v>
      </c>
      <c r="I10" s="137">
        <v>555</v>
      </c>
      <c r="J10" s="137">
        <v>0</v>
      </c>
      <c r="K10" s="137">
        <v>410</v>
      </c>
      <c r="L10" s="137">
        <v>191</v>
      </c>
      <c r="M10" s="137">
        <v>1479</v>
      </c>
      <c r="N10" s="137">
        <v>541</v>
      </c>
      <c r="O10" s="137">
        <v>5015</v>
      </c>
    </row>
    <row r="11" spans="2:15" ht="18.75" customHeight="1">
      <c r="B11" s="221"/>
      <c r="C11" s="5">
        <v>4</v>
      </c>
      <c r="D11" s="221"/>
      <c r="E11" s="136">
        <v>20163</v>
      </c>
      <c r="F11" s="137">
        <v>18384</v>
      </c>
      <c r="G11" s="137">
        <v>14681</v>
      </c>
      <c r="H11" s="137">
        <v>268</v>
      </c>
      <c r="I11" s="137">
        <v>540</v>
      </c>
      <c r="J11" s="137">
        <v>0</v>
      </c>
      <c r="K11" s="137">
        <v>381</v>
      </c>
      <c r="L11" s="137">
        <v>100</v>
      </c>
      <c r="M11" s="137">
        <v>1469</v>
      </c>
      <c r="N11" s="137">
        <v>500</v>
      </c>
      <c r="O11" s="137">
        <v>5064</v>
      </c>
    </row>
    <row r="12" spans="2:15" ht="5.25" customHeight="1">
      <c r="B12" s="221"/>
      <c r="C12" s="5"/>
      <c r="D12" s="221"/>
      <c r="E12" s="136"/>
      <c r="F12" s="137"/>
      <c r="G12" s="137"/>
      <c r="H12" s="137"/>
      <c r="I12" s="137"/>
      <c r="J12" s="137"/>
      <c r="K12" s="137"/>
      <c r="L12" s="137"/>
      <c r="M12" s="137"/>
      <c r="N12" s="137"/>
      <c r="O12" s="137"/>
    </row>
    <row r="13" spans="2:15" s="30" customFormat="1" ht="18" customHeight="1">
      <c r="B13" s="142"/>
      <c r="C13" s="20">
        <v>5</v>
      </c>
      <c r="D13" s="142"/>
      <c r="E13" s="381">
        <v>20115</v>
      </c>
      <c r="F13" s="382">
        <v>18949</v>
      </c>
      <c r="G13" s="382">
        <v>15084</v>
      </c>
      <c r="H13" s="382">
        <v>490</v>
      </c>
      <c r="I13" s="382">
        <v>552</v>
      </c>
      <c r="J13" s="383">
        <v>0</v>
      </c>
      <c r="K13" s="382">
        <v>316</v>
      </c>
      <c r="L13" s="382">
        <v>95</v>
      </c>
      <c r="M13" s="382">
        <v>1498</v>
      </c>
      <c r="N13" s="382">
        <v>510</v>
      </c>
      <c r="O13" s="382">
        <v>5034</v>
      </c>
    </row>
    <row r="14" spans="2:15" ht="5.25" customHeight="1" thickBot="1">
      <c r="B14" s="128"/>
      <c r="C14" s="128"/>
      <c r="D14" s="128"/>
      <c r="E14" s="176"/>
      <c r="F14" s="71"/>
      <c r="G14" s="71"/>
      <c r="H14" s="71"/>
      <c r="I14" s="177"/>
      <c r="J14" s="177"/>
      <c r="K14" s="71"/>
      <c r="L14" s="71"/>
      <c r="M14" s="177"/>
      <c r="N14" s="71"/>
      <c r="O14" s="148"/>
    </row>
    <row r="15" spans="2:15" ht="18" customHeight="1">
      <c r="B15" s="3" t="s">
        <v>149</v>
      </c>
      <c r="C15" s="159"/>
      <c r="D15" s="90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</row>
    <row r="16" spans="2:15" ht="18" customHeight="1">
      <c r="F16" s="171"/>
      <c r="G16" s="184"/>
      <c r="H16" s="184"/>
      <c r="I16" s="184"/>
      <c r="J16" s="184"/>
      <c r="K16" s="184"/>
    </row>
    <row r="17" spans="4:15" ht="18" customHeight="1">
      <c r="F17" s="171"/>
      <c r="G17" s="184"/>
      <c r="H17" s="184"/>
      <c r="I17" s="184"/>
      <c r="J17" s="184"/>
      <c r="K17" s="184"/>
    </row>
    <row r="18" spans="4:15" ht="13.5" customHeight="1">
      <c r="D18" s="93"/>
      <c r="E18" s="93"/>
      <c r="F18" s="93"/>
      <c r="G18" s="94"/>
      <c r="H18" s="93"/>
      <c r="I18" s="93"/>
      <c r="J18" s="93"/>
      <c r="K18" s="93"/>
      <c r="L18" s="93"/>
      <c r="M18" s="93"/>
      <c r="N18" s="194"/>
    </row>
    <row r="20" spans="4:15" ht="13.5" customHeight="1">
      <c r="O20" s="5"/>
    </row>
    <row r="21" spans="4:15" ht="13.5" customHeight="1">
      <c r="F21" s="43"/>
    </row>
  </sheetData>
  <mergeCells count="4">
    <mergeCell ref="E5:N5"/>
    <mergeCell ref="B5:D7"/>
    <mergeCell ref="E6:E7"/>
    <mergeCell ref="G2:K2"/>
  </mergeCells>
  <phoneticPr fontId="2"/>
  <pageMargins left="0.74803149606299213" right="0.35433070866141736" top="0.98425196850393704" bottom="0.98425196850393704" header="0.51181102362204722" footer="0.51181102362204722"/>
  <pageSetup paperSize="9"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M16"/>
  <sheetViews>
    <sheetView showGridLines="0" view="pageBreakPreview" topLeftCell="B1" zoomScale="130" zoomScaleNormal="100" zoomScaleSheetLayoutView="130" workbookViewId="0">
      <selection activeCell="D14" sqref="D14:L16"/>
    </sheetView>
  </sheetViews>
  <sheetFormatPr defaultColWidth="9" defaultRowHeight="13.5" customHeight="1"/>
  <cols>
    <col min="1" max="1" width="5" style="3" customWidth="1"/>
    <col min="2" max="2" width="4.6640625" style="3" bestFit="1" customWidth="1"/>
    <col min="3" max="3" width="3.6640625" style="3" bestFit="1" customWidth="1"/>
    <col min="4" max="4" width="4.6640625" style="3" bestFit="1" customWidth="1"/>
    <col min="5" max="8" width="9.21875" style="3" bestFit="1" customWidth="1"/>
    <col min="9" max="12" width="8.109375" style="3" customWidth="1"/>
    <col min="13" max="13" width="2.33203125" style="3" customWidth="1"/>
    <col min="14" max="16384" width="9" style="3"/>
  </cols>
  <sheetData>
    <row r="2" spans="2:13" ht="18" customHeight="1">
      <c r="F2" s="234" t="s">
        <v>293</v>
      </c>
      <c r="G2" s="234"/>
      <c r="H2" s="234"/>
      <c r="I2" s="234"/>
      <c r="J2" s="239"/>
    </row>
    <row r="3" spans="2:13" ht="18" customHeight="1" thickBot="1"/>
    <row r="4" spans="2:13" ht="20.100000000000001" customHeight="1">
      <c r="B4" s="228" t="s">
        <v>125</v>
      </c>
      <c r="C4" s="228"/>
      <c r="D4" s="228"/>
      <c r="E4" s="226" t="s">
        <v>204</v>
      </c>
      <c r="F4" s="227"/>
      <c r="G4" s="226" t="s">
        <v>205</v>
      </c>
      <c r="H4" s="227"/>
      <c r="I4" s="226" t="s">
        <v>206</v>
      </c>
      <c r="J4" s="227"/>
      <c r="K4" s="226" t="s">
        <v>196</v>
      </c>
      <c r="L4" s="227"/>
    </row>
    <row r="5" spans="2:13" ht="19.5" customHeight="1">
      <c r="B5" s="232"/>
      <c r="C5" s="232"/>
      <c r="D5" s="232"/>
      <c r="E5" s="186" t="s">
        <v>207</v>
      </c>
      <c r="F5" s="106" t="s">
        <v>208</v>
      </c>
      <c r="G5" s="186" t="s">
        <v>207</v>
      </c>
      <c r="H5" s="106" t="s">
        <v>208</v>
      </c>
      <c r="I5" s="186" t="s">
        <v>207</v>
      </c>
      <c r="J5" s="107" t="s">
        <v>208</v>
      </c>
      <c r="K5" s="186" t="s">
        <v>207</v>
      </c>
      <c r="L5" s="108" t="s">
        <v>208</v>
      </c>
    </row>
    <row r="6" spans="2:13" ht="18" customHeight="1">
      <c r="B6" s="5" t="s">
        <v>338</v>
      </c>
      <c r="C6" s="5">
        <v>30</v>
      </c>
      <c r="D6" s="5" t="s">
        <v>339</v>
      </c>
      <c r="E6" s="8">
        <v>9124</v>
      </c>
      <c r="F6" s="1">
        <v>9108</v>
      </c>
      <c r="G6" s="1">
        <v>2269</v>
      </c>
      <c r="H6" s="1">
        <v>2266</v>
      </c>
      <c r="I6" s="1">
        <v>2197</v>
      </c>
      <c r="J6" s="1">
        <v>2006</v>
      </c>
      <c r="K6" s="1">
        <v>801</v>
      </c>
      <c r="L6" s="1">
        <v>734</v>
      </c>
    </row>
    <row r="7" spans="2:13" ht="18" customHeight="1">
      <c r="B7" s="56" t="s">
        <v>321</v>
      </c>
      <c r="C7" s="196" t="s">
        <v>320</v>
      </c>
      <c r="D7" s="56"/>
      <c r="E7" s="8">
        <v>9889</v>
      </c>
      <c r="F7" s="1">
        <v>9860</v>
      </c>
      <c r="G7" s="1">
        <v>2342</v>
      </c>
      <c r="H7" s="1">
        <v>2336</v>
      </c>
      <c r="I7" s="1">
        <v>2335</v>
      </c>
      <c r="J7" s="1">
        <v>2153</v>
      </c>
      <c r="K7" s="1">
        <v>857</v>
      </c>
      <c r="L7" s="1">
        <v>794</v>
      </c>
      <c r="M7" s="45"/>
    </row>
    <row r="8" spans="2:13" s="45" customFormat="1" ht="18" customHeight="1">
      <c r="B8" s="5"/>
      <c r="C8" s="5">
        <v>2</v>
      </c>
      <c r="D8" s="56"/>
      <c r="E8" s="8">
        <v>11494</v>
      </c>
      <c r="F8" s="1">
        <v>11460</v>
      </c>
      <c r="G8" s="1">
        <v>2416</v>
      </c>
      <c r="H8" s="1">
        <v>2409</v>
      </c>
      <c r="I8" s="1">
        <v>2209</v>
      </c>
      <c r="J8" s="1">
        <v>2019</v>
      </c>
      <c r="K8" s="1">
        <v>828</v>
      </c>
      <c r="L8" s="1">
        <v>766</v>
      </c>
    </row>
    <row r="9" spans="2:13" s="45" customFormat="1" ht="18" customHeight="1">
      <c r="B9" s="5"/>
      <c r="C9" s="196">
        <v>3</v>
      </c>
      <c r="D9" s="5"/>
      <c r="E9" s="8">
        <v>12066</v>
      </c>
      <c r="F9" s="1">
        <v>12023</v>
      </c>
      <c r="G9" s="1">
        <v>2565</v>
      </c>
      <c r="H9" s="1">
        <v>2557</v>
      </c>
      <c r="I9" s="1">
        <v>2295</v>
      </c>
      <c r="J9" s="1">
        <v>2096</v>
      </c>
      <c r="K9" s="1">
        <v>869</v>
      </c>
      <c r="L9" s="1">
        <v>802</v>
      </c>
    </row>
    <row r="10" spans="2:13" s="45" customFormat="1" ht="18" customHeight="1">
      <c r="B10" s="5"/>
      <c r="C10" s="143">
        <v>4</v>
      </c>
      <c r="D10" s="145"/>
      <c r="E10" s="148">
        <v>12520</v>
      </c>
      <c r="F10" s="148">
        <v>12487</v>
      </c>
      <c r="G10" s="148">
        <v>2594</v>
      </c>
      <c r="H10" s="148">
        <v>2585</v>
      </c>
      <c r="I10" s="148">
        <v>2354</v>
      </c>
      <c r="J10" s="148">
        <v>2139</v>
      </c>
      <c r="K10" s="148">
        <v>926</v>
      </c>
      <c r="L10" s="148">
        <v>849</v>
      </c>
    </row>
    <row r="11" spans="2:13" ht="9.9" customHeight="1">
      <c r="B11" s="5"/>
      <c r="C11" s="5"/>
      <c r="D11" s="5"/>
      <c r="E11" s="8"/>
      <c r="F11" s="1"/>
      <c r="G11" s="1"/>
      <c r="H11" s="1"/>
      <c r="I11" s="1"/>
      <c r="J11" s="1"/>
      <c r="K11" s="1"/>
      <c r="L11" s="1"/>
    </row>
    <row r="12" spans="2:13" s="146" customFormat="1" ht="18" customHeight="1" thickBot="1">
      <c r="B12" s="69"/>
      <c r="C12" s="116">
        <v>5</v>
      </c>
      <c r="D12" s="18"/>
      <c r="E12" s="409">
        <v>12738</v>
      </c>
      <c r="F12" s="410">
        <v>12705</v>
      </c>
      <c r="G12" s="410">
        <v>2663</v>
      </c>
      <c r="H12" s="410">
        <v>2652</v>
      </c>
      <c r="I12" s="410">
        <v>2289</v>
      </c>
      <c r="J12" s="410">
        <v>2062</v>
      </c>
      <c r="K12" s="410">
        <v>890</v>
      </c>
      <c r="L12" s="410">
        <v>800</v>
      </c>
    </row>
    <row r="13" spans="2:13" ht="6.9" customHeight="1"/>
    <row r="14" spans="2:13" ht="12.75" customHeight="1">
      <c r="B14" s="3" t="s">
        <v>209</v>
      </c>
      <c r="D14" s="240" t="s">
        <v>285</v>
      </c>
      <c r="E14" s="240"/>
      <c r="F14" s="240"/>
      <c r="G14" s="240"/>
      <c r="H14" s="240"/>
      <c r="I14" s="240"/>
      <c r="J14" s="240"/>
      <c r="K14" s="240"/>
      <c r="L14" s="240"/>
    </row>
    <row r="15" spans="2:13" ht="13.2">
      <c r="D15" s="240"/>
      <c r="E15" s="240"/>
      <c r="F15" s="240"/>
      <c r="G15" s="240"/>
      <c r="H15" s="240"/>
      <c r="I15" s="240"/>
      <c r="J15" s="240"/>
      <c r="K15" s="240"/>
      <c r="L15" s="240"/>
    </row>
    <row r="16" spans="2:13" ht="13.5" customHeight="1">
      <c r="D16" s="241"/>
      <c r="E16" s="241"/>
      <c r="F16" s="241"/>
      <c r="G16" s="241"/>
      <c r="H16" s="241"/>
      <c r="I16" s="241"/>
      <c r="J16" s="241"/>
      <c r="K16" s="241"/>
      <c r="L16" s="241"/>
    </row>
  </sheetData>
  <mergeCells count="7">
    <mergeCell ref="F2:J2"/>
    <mergeCell ref="D14:L16"/>
    <mergeCell ref="K4:L4"/>
    <mergeCell ref="B4:D5"/>
    <mergeCell ref="E4:F4"/>
    <mergeCell ref="G4:H4"/>
    <mergeCell ref="I4:J4"/>
  </mergeCells>
  <phoneticPr fontId="2"/>
  <pageMargins left="0.75" right="0.75" top="1" bottom="1" header="0.51200000000000001" footer="0.51200000000000001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S19"/>
  <sheetViews>
    <sheetView showGridLines="0" view="pageBreakPreview" zoomScale="120" zoomScaleNormal="100" zoomScaleSheetLayoutView="120" workbookViewId="0">
      <selection activeCell="K15" sqref="K15"/>
    </sheetView>
  </sheetViews>
  <sheetFormatPr defaultColWidth="9" defaultRowHeight="13.2"/>
  <cols>
    <col min="1" max="1" width="1.77734375" style="3" customWidth="1"/>
    <col min="2" max="2" width="4.6640625" style="3" bestFit="1" customWidth="1"/>
    <col min="3" max="3" width="3.6640625" style="3" bestFit="1" customWidth="1"/>
    <col min="4" max="4" width="2.88671875" style="3" bestFit="1" customWidth="1"/>
    <col min="5" max="5" width="3" style="3" bestFit="1" customWidth="1"/>
    <col min="6" max="6" width="2.88671875" style="3" bestFit="1" customWidth="1"/>
    <col min="7" max="7" width="6.21875" style="3" customWidth="1"/>
    <col min="8" max="9" width="7.109375" style="3" bestFit="1" customWidth="1"/>
    <col min="10" max="11" width="6.21875" style="3" customWidth="1"/>
    <col min="12" max="13" width="7.109375" style="3" bestFit="1" customWidth="1"/>
    <col min="14" max="16" width="6.21875" style="3" customWidth="1"/>
    <col min="17" max="17" width="4.44140625" style="3" customWidth="1"/>
    <col min="18" max="18" width="4.6640625" style="3" bestFit="1" customWidth="1"/>
    <col min="19" max="16384" width="9" style="3"/>
  </cols>
  <sheetData>
    <row r="1" spans="2:19" ht="13.5" customHeight="1"/>
    <row r="2" spans="2:19" ht="18" customHeight="1">
      <c r="H2" s="191" t="s">
        <v>294</v>
      </c>
      <c r="I2" s="242" t="s">
        <v>332</v>
      </c>
      <c r="J2" s="242"/>
      <c r="K2" s="242"/>
      <c r="L2" s="242"/>
      <c r="M2" s="242"/>
      <c r="N2" s="149"/>
      <c r="O2" s="184"/>
    </row>
    <row r="3" spans="2:19" ht="18" customHeight="1" thickBot="1"/>
    <row r="4" spans="2:19" ht="18" customHeight="1">
      <c r="B4" s="228" t="s">
        <v>210</v>
      </c>
      <c r="C4" s="228"/>
      <c r="D4" s="228"/>
      <c r="E4" s="228"/>
      <c r="F4" s="228"/>
      <c r="G4" s="226" t="s">
        <v>211</v>
      </c>
      <c r="H4" s="227"/>
      <c r="I4" s="227"/>
      <c r="J4" s="133" t="s">
        <v>190</v>
      </c>
      <c r="K4" s="226" t="s">
        <v>196</v>
      </c>
      <c r="L4" s="227"/>
      <c r="M4" s="227"/>
      <c r="N4" s="227"/>
      <c r="O4" s="227"/>
      <c r="P4" s="227"/>
      <c r="Q4" s="249" t="s">
        <v>181</v>
      </c>
      <c r="R4" s="228"/>
      <c r="S4" s="100"/>
    </row>
    <row r="5" spans="2:19" ht="18" customHeight="1">
      <c r="B5" s="230"/>
      <c r="C5" s="230"/>
      <c r="D5" s="230"/>
      <c r="E5" s="230"/>
      <c r="F5" s="230"/>
      <c r="G5" s="185" t="s">
        <v>157</v>
      </c>
      <c r="H5" s="255"/>
      <c r="I5" s="256"/>
      <c r="J5" s="250" t="s">
        <v>331</v>
      </c>
      <c r="K5" s="185" t="s">
        <v>157</v>
      </c>
      <c r="L5" s="181"/>
      <c r="M5" s="181"/>
      <c r="N5" s="105" t="s">
        <v>236</v>
      </c>
      <c r="O5" s="181"/>
      <c r="P5" s="181"/>
      <c r="Q5" s="253" t="s">
        <v>237</v>
      </c>
      <c r="R5" s="254"/>
    </row>
    <row r="6" spans="2:19" ht="12" customHeight="1">
      <c r="B6" s="230"/>
      <c r="C6" s="230"/>
      <c r="D6" s="230"/>
      <c r="E6" s="230"/>
      <c r="F6" s="230"/>
      <c r="G6" s="235" t="s">
        <v>191</v>
      </c>
      <c r="H6" s="246" t="s">
        <v>330</v>
      </c>
      <c r="I6" s="247" t="s">
        <v>212</v>
      </c>
      <c r="J6" s="251"/>
      <c r="K6" s="235" t="s">
        <v>213</v>
      </c>
      <c r="L6" s="247" t="s">
        <v>330</v>
      </c>
      <c r="M6" s="247" t="s">
        <v>212</v>
      </c>
      <c r="N6" s="235" t="s">
        <v>214</v>
      </c>
      <c r="O6" s="247" t="s">
        <v>330</v>
      </c>
      <c r="P6" s="247" t="s">
        <v>212</v>
      </c>
      <c r="Q6" s="185" t="s">
        <v>213</v>
      </c>
      <c r="R6" s="181" t="s">
        <v>215</v>
      </c>
    </row>
    <row r="7" spans="2:19" ht="12" customHeight="1">
      <c r="B7" s="232"/>
      <c r="C7" s="232"/>
      <c r="D7" s="232"/>
      <c r="E7" s="232"/>
      <c r="F7" s="232"/>
      <c r="G7" s="236"/>
      <c r="H7" s="236"/>
      <c r="I7" s="248"/>
      <c r="J7" s="252"/>
      <c r="K7" s="236"/>
      <c r="L7" s="248"/>
      <c r="M7" s="248"/>
      <c r="N7" s="236"/>
      <c r="O7" s="248"/>
      <c r="P7" s="248"/>
      <c r="Q7" s="186" t="s">
        <v>191</v>
      </c>
      <c r="R7" s="183"/>
    </row>
    <row r="8" spans="2:19" ht="20.100000000000001" customHeight="1">
      <c r="B8" s="5"/>
      <c r="C8" s="5"/>
      <c r="D8" s="5"/>
      <c r="E8" s="5"/>
      <c r="F8" s="5"/>
      <c r="G8" s="8"/>
      <c r="H8" s="1"/>
      <c r="I8" s="1"/>
      <c r="J8" s="150" t="s">
        <v>98</v>
      </c>
      <c r="K8" s="1"/>
      <c r="L8" s="1"/>
      <c r="M8" s="1"/>
      <c r="N8" s="1"/>
      <c r="O8" s="1"/>
      <c r="P8" s="1"/>
      <c r="Q8" s="5"/>
      <c r="R8" s="5"/>
    </row>
    <row r="9" spans="2:19" ht="20.100000000000001" customHeight="1">
      <c r="B9" s="5" t="s">
        <v>321</v>
      </c>
      <c r="C9" s="5">
        <v>3</v>
      </c>
      <c r="D9" s="5" t="s">
        <v>276</v>
      </c>
      <c r="E9" s="5">
        <v>3</v>
      </c>
      <c r="F9" s="5" t="s">
        <v>277</v>
      </c>
      <c r="G9" s="151">
        <v>2</v>
      </c>
      <c r="H9" s="63">
        <f t="shared" ref="H9" si="0">G9-I9</f>
        <v>0</v>
      </c>
      <c r="I9" s="152">
        <v>2</v>
      </c>
      <c r="J9" s="63">
        <v>0</v>
      </c>
      <c r="K9" s="63">
        <v>0</v>
      </c>
      <c r="L9" s="63">
        <f t="shared" ref="L9" si="1">K9-M9</f>
        <v>0</v>
      </c>
      <c r="M9" s="63">
        <v>0</v>
      </c>
      <c r="N9" s="152">
        <v>0</v>
      </c>
      <c r="O9" s="134">
        <f t="shared" ref="O9" si="2">N9-P9</f>
        <v>0</v>
      </c>
      <c r="P9" s="152">
        <v>0</v>
      </c>
      <c r="Q9" s="243">
        <v>0</v>
      </c>
      <c r="R9" s="243"/>
    </row>
    <row r="10" spans="2:19" ht="20.100000000000001" customHeight="1">
      <c r="B10" s="5"/>
      <c r="C10" s="5">
        <v>4</v>
      </c>
      <c r="D10" s="5" t="s">
        <v>276</v>
      </c>
      <c r="E10" s="5">
        <v>3</v>
      </c>
      <c r="F10" s="5" t="s">
        <v>277</v>
      </c>
      <c r="G10" s="151">
        <v>0</v>
      </c>
      <c r="H10" s="63">
        <v>0</v>
      </c>
      <c r="I10" s="152">
        <v>0</v>
      </c>
      <c r="J10" s="63">
        <v>0</v>
      </c>
      <c r="K10" s="63">
        <v>0</v>
      </c>
      <c r="L10" s="63">
        <v>0</v>
      </c>
      <c r="M10" s="63">
        <v>0</v>
      </c>
      <c r="N10" s="152">
        <v>0</v>
      </c>
      <c r="O10" s="134">
        <v>0</v>
      </c>
      <c r="P10" s="152">
        <v>0</v>
      </c>
      <c r="Q10" s="243" t="str">
        <f>IF(G10="","",(IF(G10=0,"-   ",K10/G10*100)))</f>
        <v xml:space="preserve">-   </v>
      </c>
      <c r="R10" s="243"/>
    </row>
    <row r="11" spans="2:19" ht="20.100000000000001" customHeight="1">
      <c r="B11" s="5"/>
      <c r="C11" s="5">
        <v>5</v>
      </c>
      <c r="D11" s="5" t="s">
        <v>276</v>
      </c>
      <c r="E11" s="5">
        <v>3</v>
      </c>
      <c r="F11" s="5" t="s">
        <v>277</v>
      </c>
      <c r="G11" s="151">
        <v>0</v>
      </c>
      <c r="H11" s="63">
        <v>0</v>
      </c>
      <c r="I11" s="152">
        <v>0</v>
      </c>
      <c r="J11" s="63">
        <v>0</v>
      </c>
      <c r="K11" s="63">
        <v>0</v>
      </c>
      <c r="L11" s="63">
        <v>0</v>
      </c>
      <c r="M11" s="63">
        <v>0</v>
      </c>
      <c r="N11" s="152">
        <v>0</v>
      </c>
      <c r="O11" s="134">
        <v>0</v>
      </c>
      <c r="P11" s="152">
        <v>0</v>
      </c>
      <c r="Q11" s="243" t="str">
        <f>IF(G11="","",(IF(G11=0,"-   ",K11/G11*100)))</f>
        <v xml:space="preserve">-   </v>
      </c>
      <c r="R11" s="243"/>
    </row>
    <row r="12" spans="2:19" ht="21.9" customHeight="1">
      <c r="B12" s="5"/>
      <c r="C12" s="5"/>
      <c r="D12" s="5"/>
      <c r="E12" s="5"/>
      <c r="F12" s="5"/>
      <c r="G12" s="8"/>
      <c r="H12" s="1"/>
      <c r="I12" s="1"/>
      <c r="J12" s="150" t="s">
        <v>99</v>
      </c>
      <c r="K12" s="1"/>
      <c r="L12" s="1"/>
      <c r="M12" s="1"/>
      <c r="N12" s="1"/>
      <c r="O12" s="1"/>
      <c r="P12" s="1"/>
      <c r="Q12" s="5"/>
      <c r="R12" s="5"/>
    </row>
    <row r="13" spans="2:19" ht="20.100000000000001" customHeight="1">
      <c r="B13" s="5" t="s">
        <v>321</v>
      </c>
      <c r="C13" s="5">
        <v>3</v>
      </c>
      <c r="D13" s="5" t="s">
        <v>100</v>
      </c>
      <c r="E13" s="5">
        <v>3</v>
      </c>
      <c r="F13" s="5" t="s">
        <v>277</v>
      </c>
      <c r="G13" s="9">
        <v>288</v>
      </c>
      <c r="H13" s="10">
        <f>G13-I13</f>
        <v>149</v>
      </c>
      <c r="I13" s="10">
        <v>139</v>
      </c>
      <c r="J13" s="10">
        <v>412</v>
      </c>
      <c r="K13" s="10">
        <v>288</v>
      </c>
      <c r="L13" s="10">
        <f>K13-M13</f>
        <v>149</v>
      </c>
      <c r="M13" s="10">
        <v>139</v>
      </c>
      <c r="N13" s="1">
        <v>18</v>
      </c>
      <c r="O13" s="10">
        <f>N13-P13</f>
        <v>14</v>
      </c>
      <c r="P13" s="1">
        <v>4</v>
      </c>
      <c r="Q13" s="244">
        <f>IF(G13="","",K13/G13*100)</f>
        <v>100</v>
      </c>
      <c r="R13" s="244"/>
    </row>
    <row r="14" spans="2:19" ht="20.100000000000001" customHeight="1">
      <c r="B14" s="5"/>
      <c r="C14" s="5">
        <v>4</v>
      </c>
      <c r="D14" s="5" t="s">
        <v>100</v>
      </c>
      <c r="E14" s="5">
        <v>3</v>
      </c>
      <c r="F14" s="5" t="s">
        <v>277</v>
      </c>
      <c r="G14" s="9">
        <v>281</v>
      </c>
      <c r="H14" s="10">
        <v>155</v>
      </c>
      <c r="I14" s="10">
        <v>126</v>
      </c>
      <c r="J14" s="10">
        <v>441</v>
      </c>
      <c r="K14" s="10">
        <v>280</v>
      </c>
      <c r="L14" s="10">
        <v>155</v>
      </c>
      <c r="M14" s="10">
        <v>125</v>
      </c>
      <c r="N14" s="1">
        <v>14</v>
      </c>
      <c r="O14" s="10">
        <v>10</v>
      </c>
      <c r="P14" s="1">
        <v>4</v>
      </c>
      <c r="Q14" s="244">
        <f>IF(G14="","",K14/G14*100)</f>
        <v>99.644128113879006</v>
      </c>
      <c r="R14" s="245"/>
    </row>
    <row r="15" spans="2:19" ht="20.100000000000001" customHeight="1">
      <c r="B15" s="5"/>
      <c r="C15" s="5">
        <v>5</v>
      </c>
      <c r="D15" s="5" t="s">
        <v>100</v>
      </c>
      <c r="E15" s="5">
        <v>3</v>
      </c>
      <c r="F15" s="46" t="s">
        <v>277</v>
      </c>
      <c r="G15" s="10">
        <v>265</v>
      </c>
      <c r="H15" s="10">
        <v>153</v>
      </c>
      <c r="I15" s="10">
        <v>112</v>
      </c>
      <c r="J15" s="10">
        <v>479</v>
      </c>
      <c r="K15" s="10">
        <v>265</v>
      </c>
      <c r="L15" s="10">
        <v>153</v>
      </c>
      <c r="M15" s="10">
        <v>112</v>
      </c>
      <c r="N15" s="1">
        <v>20</v>
      </c>
      <c r="O15" s="10">
        <v>14</v>
      </c>
      <c r="P15" s="1">
        <v>6</v>
      </c>
      <c r="Q15" s="244">
        <f>IF(G15="","",K15/G15*100)</f>
        <v>100</v>
      </c>
      <c r="R15" s="245"/>
    </row>
    <row r="16" spans="2:19" s="30" customFormat="1" ht="20.100000000000001" customHeight="1" thickBot="1">
      <c r="B16" s="69"/>
      <c r="C16" s="69">
        <v>6</v>
      </c>
      <c r="D16" s="69" t="s">
        <v>100</v>
      </c>
      <c r="E16" s="69">
        <v>3</v>
      </c>
      <c r="F16" s="140" t="s">
        <v>277</v>
      </c>
      <c r="G16" s="417">
        <v>262</v>
      </c>
      <c r="H16" s="392">
        <v>146</v>
      </c>
      <c r="I16" s="392">
        <v>116</v>
      </c>
      <c r="J16" s="392">
        <v>478</v>
      </c>
      <c r="K16" s="392">
        <v>262</v>
      </c>
      <c r="L16" s="392">
        <v>146</v>
      </c>
      <c r="M16" s="392">
        <v>116</v>
      </c>
      <c r="N16" s="391">
        <v>16</v>
      </c>
      <c r="O16" s="392">
        <v>10</v>
      </c>
      <c r="P16" s="391">
        <v>6</v>
      </c>
      <c r="Q16" s="386">
        <f>IF(G16="","",K16/G16*100)</f>
        <v>100</v>
      </c>
      <c r="R16" s="418"/>
    </row>
    <row r="17" spans="2:18" ht="18" customHeight="1">
      <c r="B17" s="3" t="s">
        <v>122</v>
      </c>
      <c r="R17" s="5"/>
    </row>
    <row r="18" spans="2:18" ht="14.25" customHeight="1">
      <c r="C18" s="3" t="s">
        <v>216</v>
      </c>
      <c r="R18" s="5"/>
    </row>
    <row r="19" spans="2:18">
      <c r="C19" s="3" t="s">
        <v>351</v>
      </c>
    </row>
  </sheetData>
  <mergeCells count="24">
    <mergeCell ref="B4:F7"/>
    <mergeCell ref="G4:I4"/>
    <mergeCell ref="K4:P4"/>
    <mergeCell ref="Q4:R4"/>
    <mergeCell ref="J5:J7"/>
    <mergeCell ref="Q5:R5"/>
    <mergeCell ref="G6:G7"/>
    <mergeCell ref="I6:I7"/>
    <mergeCell ref="H5:I5"/>
    <mergeCell ref="Q16:R16"/>
    <mergeCell ref="H6:H7"/>
    <mergeCell ref="K6:K7"/>
    <mergeCell ref="M6:M7"/>
    <mergeCell ref="N6:N7"/>
    <mergeCell ref="P6:P7"/>
    <mergeCell ref="L6:L7"/>
    <mergeCell ref="O6:O7"/>
    <mergeCell ref="Q15:R15"/>
    <mergeCell ref="I2:M2"/>
    <mergeCell ref="Q10:R10"/>
    <mergeCell ref="Q11:R11"/>
    <mergeCell ref="Q13:R13"/>
    <mergeCell ref="Q14:R14"/>
    <mergeCell ref="Q9:R9"/>
  </mergeCells>
  <phoneticPr fontId="13"/>
  <pageMargins left="0.55118110236220474" right="0.55118110236220474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2:U22"/>
  <sheetViews>
    <sheetView showGridLines="0" view="pageBreakPreview" zoomScale="92" zoomScaleNormal="75" zoomScaleSheetLayoutView="92" workbookViewId="0">
      <selection activeCell="K15" sqref="K15"/>
    </sheetView>
  </sheetViews>
  <sheetFormatPr defaultColWidth="9" defaultRowHeight="13.5" customHeight="1"/>
  <cols>
    <col min="1" max="1" width="5" style="3" customWidth="1"/>
    <col min="2" max="2" width="4.6640625" style="3" bestFit="1" customWidth="1"/>
    <col min="3" max="3" width="4" style="3" bestFit="1" customWidth="1"/>
    <col min="4" max="4" width="4.6640625" style="3" bestFit="1" customWidth="1"/>
    <col min="5" max="5" width="8.33203125" style="3" customWidth="1"/>
    <col min="6" max="6" width="11.109375" style="3" customWidth="1"/>
    <col min="7" max="7" width="7.6640625" style="3" customWidth="1"/>
    <col min="8" max="8" width="9.6640625" style="3" customWidth="1"/>
    <col min="9" max="9" width="7.6640625" style="3" customWidth="1"/>
    <col min="10" max="10" width="9.6640625" style="3" customWidth="1"/>
    <col min="11" max="11" width="0.88671875" style="3" customWidth="1"/>
    <col min="12" max="12" width="6.6640625" style="3" customWidth="1"/>
    <col min="13" max="13" width="9.6640625" style="3" customWidth="1"/>
    <col min="14" max="14" width="5.6640625" style="3" customWidth="1"/>
    <col min="15" max="15" width="9.6640625" style="3" customWidth="1"/>
    <col min="16" max="16" width="5.6640625" style="3" customWidth="1"/>
    <col min="17" max="17" width="9.6640625" style="3" customWidth="1"/>
    <col min="18" max="18" width="8.6640625" style="3" customWidth="1"/>
    <col min="19" max="19" width="10.6640625" style="3" customWidth="1"/>
    <col min="20" max="20" width="6.6640625" style="3" customWidth="1"/>
    <col min="21" max="21" width="9.6640625" style="3" customWidth="1"/>
    <col min="22" max="16384" width="9" style="3"/>
  </cols>
  <sheetData>
    <row r="2" spans="1:21" ht="18" customHeight="1">
      <c r="F2" s="192"/>
      <c r="G2" s="192"/>
      <c r="H2" s="153" t="s">
        <v>295</v>
      </c>
      <c r="I2" s="260" t="s">
        <v>101</v>
      </c>
      <c r="J2" s="260"/>
      <c r="K2" s="260"/>
      <c r="L2" s="260"/>
      <c r="M2" s="260"/>
      <c r="N2" s="260"/>
    </row>
    <row r="3" spans="1:21" ht="24.9" customHeight="1" thickBot="1">
      <c r="B3" s="44" t="s">
        <v>124</v>
      </c>
      <c r="E3" s="45"/>
      <c r="H3" s="45"/>
      <c r="I3" s="45" t="s">
        <v>273</v>
      </c>
    </row>
    <row r="4" spans="1:21" ht="18" customHeight="1">
      <c r="B4" s="228" t="s">
        <v>125</v>
      </c>
      <c r="C4" s="228"/>
      <c r="D4" s="229"/>
      <c r="E4" s="226" t="s">
        <v>126</v>
      </c>
      <c r="F4" s="259"/>
      <c r="G4" s="226" t="s">
        <v>127</v>
      </c>
      <c r="H4" s="259"/>
      <c r="I4" s="226" t="s">
        <v>128</v>
      </c>
      <c r="J4" s="259"/>
      <c r="K4" s="179"/>
      <c r="L4" s="262" t="s">
        <v>129</v>
      </c>
      <c r="M4" s="263"/>
      <c r="N4" s="264" t="s">
        <v>130</v>
      </c>
      <c r="O4" s="265"/>
      <c r="P4" s="226" t="s">
        <v>131</v>
      </c>
      <c r="Q4" s="259"/>
      <c r="R4" s="266" t="s">
        <v>132</v>
      </c>
      <c r="S4" s="263"/>
      <c r="T4" s="226" t="s">
        <v>133</v>
      </c>
      <c r="U4" s="227"/>
    </row>
    <row r="5" spans="1:21" ht="18" customHeight="1">
      <c r="B5" s="232"/>
      <c r="C5" s="232"/>
      <c r="D5" s="231"/>
      <c r="E5" s="186" t="s">
        <v>134</v>
      </c>
      <c r="F5" s="189" t="s">
        <v>135</v>
      </c>
      <c r="G5" s="186" t="s">
        <v>134</v>
      </c>
      <c r="H5" s="186" t="s">
        <v>135</v>
      </c>
      <c r="I5" s="186" t="s">
        <v>134</v>
      </c>
      <c r="J5" s="186" t="s">
        <v>135</v>
      </c>
      <c r="K5" s="186"/>
      <c r="L5" s="183" t="s">
        <v>134</v>
      </c>
      <c r="M5" s="186" t="s">
        <v>135</v>
      </c>
      <c r="N5" s="186" t="s">
        <v>134</v>
      </c>
      <c r="O5" s="189" t="s">
        <v>135</v>
      </c>
      <c r="P5" s="186" t="s">
        <v>134</v>
      </c>
      <c r="Q5" s="6" t="s">
        <v>135</v>
      </c>
      <c r="R5" s="186" t="s">
        <v>134</v>
      </c>
      <c r="S5" s="6" t="s">
        <v>135</v>
      </c>
      <c r="T5" s="186" t="s">
        <v>134</v>
      </c>
      <c r="U5" s="186" t="s">
        <v>135</v>
      </c>
    </row>
    <row r="6" spans="1:21" ht="18" customHeight="1">
      <c r="B6" s="117" t="s">
        <v>321</v>
      </c>
      <c r="C6" s="21">
        <v>2</v>
      </c>
      <c r="D6" s="118" t="s">
        <v>339</v>
      </c>
      <c r="E6" s="76">
        <v>14085</v>
      </c>
      <c r="F6" s="76">
        <v>1847932</v>
      </c>
      <c r="G6" s="77">
        <v>8658</v>
      </c>
      <c r="H6" s="77">
        <v>670517</v>
      </c>
      <c r="I6" s="77">
        <v>1727</v>
      </c>
      <c r="J6" s="77">
        <v>204321</v>
      </c>
      <c r="K6" s="77"/>
      <c r="L6" s="77">
        <v>119</v>
      </c>
      <c r="M6" s="77">
        <v>80718</v>
      </c>
      <c r="N6" s="77">
        <v>7</v>
      </c>
      <c r="O6" s="77">
        <v>13998</v>
      </c>
      <c r="P6" s="77">
        <v>21</v>
      </c>
      <c r="Q6" s="77">
        <v>5913</v>
      </c>
      <c r="R6" s="77">
        <v>3422</v>
      </c>
      <c r="S6" s="77">
        <v>853384</v>
      </c>
      <c r="T6" s="77">
        <v>131</v>
      </c>
      <c r="U6" s="77">
        <v>19081</v>
      </c>
    </row>
    <row r="7" spans="1:21" ht="18" customHeight="1">
      <c r="A7" s="5"/>
      <c r="B7" s="196"/>
      <c r="C7" s="154">
        <v>3</v>
      </c>
      <c r="D7" s="155"/>
      <c r="E7" s="76">
        <v>13395</v>
      </c>
      <c r="F7" s="76">
        <v>1866987</v>
      </c>
      <c r="G7" s="77">
        <v>8434</v>
      </c>
      <c r="H7" s="77">
        <v>746537</v>
      </c>
      <c r="I7" s="77">
        <v>1355</v>
      </c>
      <c r="J7" s="77">
        <v>196165</v>
      </c>
      <c r="K7" s="77"/>
      <c r="L7" s="77">
        <v>55</v>
      </c>
      <c r="M7" s="77">
        <v>63342</v>
      </c>
      <c r="N7" s="77">
        <v>3</v>
      </c>
      <c r="O7" s="77">
        <v>38438</v>
      </c>
      <c r="P7" s="77">
        <v>10</v>
      </c>
      <c r="Q7" s="77">
        <v>5983</v>
      </c>
      <c r="R7" s="77">
        <v>3409</v>
      </c>
      <c r="S7" s="77">
        <v>796944</v>
      </c>
      <c r="T7" s="77">
        <v>129</v>
      </c>
      <c r="U7" s="77">
        <v>19577</v>
      </c>
    </row>
    <row r="8" spans="1:21" ht="18" customHeight="1">
      <c r="A8" s="5"/>
      <c r="B8" s="141"/>
      <c r="C8" s="154">
        <v>4</v>
      </c>
      <c r="D8" s="155"/>
      <c r="E8" s="76">
        <v>13702</v>
      </c>
      <c r="F8" s="76">
        <v>1751471</v>
      </c>
      <c r="G8" s="77">
        <v>8836</v>
      </c>
      <c r="H8" s="77">
        <v>682642</v>
      </c>
      <c r="I8" s="77">
        <v>1437</v>
      </c>
      <c r="J8" s="77">
        <v>179324</v>
      </c>
      <c r="K8" s="77"/>
      <c r="L8" s="77">
        <v>37</v>
      </c>
      <c r="M8" s="77">
        <v>56528</v>
      </c>
      <c r="N8" s="77">
        <v>3</v>
      </c>
      <c r="O8" s="77">
        <v>28357</v>
      </c>
      <c r="P8" s="77">
        <v>9</v>
      </c>
      <c r="Q8" s="77">
        <v>5796</v>
      </c>
      <c r="R8" s="77">
        <v>3255</v>
      </c>
      <c r="S8" s="77">
        <v>780260</v>
      </c>
      <c r="T8" s="77">
        <v>125</v>
      </c>
      <c r="U8" s="77">
        <v>18564</v>
      </c>
    </row>
    <row r="9" spans="1:21" s="30" customFormat="1" ht="18" customHeight="1" thickBot="1">
      <c r="A9" s="20"/>
      <c r="B9" s="121"/>
      <c r="C9" s="72">
        <v>5</v>
      </c>
      <c r="D9" s="140"/>
      <c r="E9" s="414">
        <v>12124</v>
      </c>
      <c r="F9" s="415">
        <v>1567936</v>
      </c>
      <c r="G9" s="415">
        <v>7714</v>
      </c>
      <c r="H9" s="415">
        <v>568647</v>
      </c>
      <c r="I9" s="415">
        <v>1059</v>
      </c>
      <c r="J9" s="415">
        <v>139858</v>
      </c>
      <c r="K9" s="416"/>
      <c r="L9" s="415">
        <v>36</v>
      </c>
      <c r="M9" s="415">
        <v>43129</v>
      </c>
      <c r="N9" s="415">
        <v>4</v>
      </c>
      <c r="O9" s="415">
        <v>25373</v>
      </c>
      <c r="P9" s="415">
        <v>11</v>
      </c>
      <c r="Q9" s="415">
        <v>5036</v>
      </c>
      <c r="R9" s="415">
        <v>3186</v>
      </c>
      <c r="S9" s="415">
        <v>770161</v>
      </c>
      <c r="T9" s="415">
        <v>114</v>
      </c>
      <c r="U9" s="415">
        <v>15732</v>
      </c>
    </row>
    <row r="10" spans="1:21" ht="18" customHeight="1">
      <c r="B10" s="3" t="s">
        <v>325</v>
      </c>
    </row>
    <row r="21" spans="5:10" ht="13.5" customHeight="1">
      <c r="E21" s="260"/>
      <c r="F21" s="260"/>
      <c r="G21" s="260"/>
      <c r="H21" s="260"/>
      <c r="I21" s="261"/>
    </row>
    <row r="22" spans="5:10" ht="13.5" customHeight="1">
      <c r="E22" s="257"/>
      <c r="F22" s="258"/>
      <c r="G22" s="258"/>
      <c r="H22" s="258"/>
      <c r="I22" s="258"/>
      <c r="J22" s="258"/>
    </row>
  </sheetData>
  <mergeCells count="12">
    <mergeCell ref="I2:N2"/>
    <mergeCell ref="T4:U4"/>
    <mergeCell ref="L4:M4"/>
    <mergeCell ref="N4:O4"/>
    <mergeCell ref="P4:Q4"/>
    <mergeCell ref="R4:S4"/>
    <mergeCell ref="E22:J22"/>
    <mergeCell ref="B4:D5"/>
    <mergeCell ref="E4:F4"/>
    <mergeCell ref="G4:H4"/>
    <mergeCell ref="I4:J4"/>
    <mergeCell ref="E21:I21"/>
  </mergeCells>
  <phoneticPr fontId="2"/>
  <pageMargins left="1.01" right="0.19685039370078741" top="0.98425196850393704" bottom="0.98425196850393704" header="0.51181102362204722" footer="0.51181102362204722"/>
  <pageSetup paperSize="9" scale="8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2:X17"/>
  <sheetViews>
    <sheetView showGridLines="0" view="pageBreakPreview" zoomScaleNormal="100" workbookViewId="0">
      <selection activeCell="K15" sqref="K15:O15"/>
    </sheetView>
  </sheetViews>
  <sheetFormatPr defaultColWidth="9" defaultRowHeight="13.5" customHeight="1"/>
  <cols>
    <col min="1" max="1" width="5" style="3" customWidth="1"/>
    <col min="2" max="2" width="5.6640625" style="3" customWidth="1"/>
    <col min="3" max="3" width="2.88671875" style="3" customWidth="1"/>
    <col min="4" max="4" width="3.6640625" style="3" customWidth="1"/>
    <col min="5" max="5" width="9" style="3"/>
    <col min="6" max="6" width="6.21875" style="3" customWidth="1"/>
    <col min="7" max="7" width="9" style="3"/>
    <col min="8" max="8" width="7.21875" style="3" customWidth="1"/>
    <col min="9" max="9" width="9" style="3"/>
    <col min="10" max="10" width="7.21875" style="3" customWidth="1"/>
    <col min="11" max="11" width="9" style="3"/>
    <col min="12" max="12" width="7.21875" style="3" customWidth="1"/>
    <col min="13" max="13" width="1.21875" style="3" customWidth="1"/>
    <col min="14" max="14" width="7.88671875" style="3" customWidth="1"/>
    <col min="15" max="15" width="6.88671875" style="3" customWidth="1"/>
    <col min="16" max="16" width="7.88671875" style="3" customWidth="1"/>
    <col min="17" max="17" width="6.88671875" style="3" customWidth="1"/>
    <col min="18" max="18" width="7.88671875" style="3" customWidth="1"/>
    <col min="19" max="19" width="6.88671875" style="3" customWidth="1"/>
    <col min="20" max="20" width="8.6640625" style="3" customWidth="1"/>
    <col min="21" max="21" width="6.88671875" style="3" customWidth="1"/>
    <col min="22" max="22" width="7.88671875" style="3" customWidth="1"/>
    <col min="23" max="23" width="6.88671875" style="3" customWidth="1"/>
    <col min="24" max="24" width="1.6640625" style="3" customWidth="1"/>
    <col min="25" max="16384" width="9" style="3"/>
  </cols>
  <sheetData>
    <row r="2" spans="1:24" ht="18" customHeight="1">
      <c r="F2" s="202"/>
      <c r="G2" s="184"/>
      <c r="H2" s="184"/>
      <c r="I2" s="184"/>
      <c r="J2" s="156" t="s">
        <v>296</v>
      </c>
      <c r="K2" s="260" t="s">
        <v>102</v>
      </c>
      <c r="L2" s="260"/>
      <c r="M2" s="260"/>
      <c r="N2" s="260"/>
      <c r="O2" s="260"/>
      <c r="P2" s="260"/>
    </row>
    <row r="3" spans="1:24" ht="24.9" customHeight="1" thickBot="1">
      <c r="B3" s="44" t="s">
        <v>136</v>
      </c>
      <c r="G3" s="45"/>
      <c r="H3" s="45"/>
      <c r="J3" s="45" t="s">
        <v>267</v>
      </c>
    </row>
    <row r="4" spans="1:24" ht="18" customHeight="1">
      <c r="B4" s="227" t="s">
        <v>137</v>
      </c>
      <c r="C4" s="227"/>
      <c r="D4" s="259"/>
      <c r="E4" s="226" t="s">
        <v>126</v>
      </c>
      <c r="F4" s="267"/>
      <c r="G4" s="226" t="s">
        <v>138</v>
      </c>
      <c r="H4" s="267"/>
      <c r="I4" s="226" t="s">
        <v>139</v>
      </c>
      <c r="J4" s="267"/>
      <c r="K4" s="226" t="s">
        <v>140</v>
      </c>
      <c r="L4" s="267"/>
      <c r="M4" s="179"/>
      <c r="N4" s="227" t="s">
        <v>141</v>
      </c>
      <c r="O4" s="259"/>
      <c r="P4" s="226" t="s">
        <v>142</v>
      </c>
      <c r="Q4" s="267"/>
      <c r="R4" s="226" t="s">
        <v>143</v>
      </c>
      <c r="S4" s="267"/>
      <c r="T4" s="226" t="s">
        <v>144</v>
      </c>
      <c r="U4" s="267"/>
      <c r="V4" s="226" t="s">
        <v>145</v>
      </c>
      <c r="W4" s="268"/>
      <c r="X4" s="17"/>
    </row>
    <row r="5" spans="1:24" ht="18" customHeight="1">
      <c r="A5" s="5"/>
      <c r="B5" s="21" t="s">
        <v>321</v>
      </c>
      <c r="C5" s="21">
        <v>2</v>
      </c>
      <c r="D5" s="74" t="s">
        <v>340</v>
      </c>
      <c r="E5" s="8">
        <v>333</v>
      </c>
      <c r="F5" s="13"/>
      <c r="G5" s="61">
        <v>76</v>
      </c>
      <c r="H5" s="13"/>
      <c r="I5" s="63">
        <v>0</v>
      </c>
      <c r="J5" s="13"/>
      <c r="K5" s="62">
        <v>30</v>
      </c>
      <c r="L5" s="13"/>
      <c r="M5" s="1"/>
      <c r="N5" s="1">
        <v>49</v>
      </c>
      <c r="O5" s="13"/>
      <c r="P5" s="1">
        <v>1</v>
      </c>
      <c r="Q5" s="13"/>
      <c r="R5" s="1">
        <v>8</v>
      </c>
      <c r="S5" s="13"/>
      <c r="T5" s="63">
        <v>0</v>
      </c>
      <c r="U5" s="13"/>
      <c r="V5" s="1">
        <v>169</v>
      </c>
      <c r="W5" s="13"/>
      <c r="X5" s="5"/>
    </row>
    <row r="6" spans="1:24" ht="18" customHeight="1">
      <c r="B6" s="21"/>
      <c r="C6" s="21">
        <v>3</v>
      </c>
      <c r="D6" s="21"/>
      <c r="E6" s="8">
        <v>352</v>
      </c>
      <c r="F6" s="13">
        <v>-2</v>
      </c>
      <c r="G6" s="61">
        <v>58</v>
      </c>
      <c r="H6" s="13">
        <v>-1</v>
      </c>
      <c r="I6" s="63">
        <v>1</v>
      </c>
      <c r="J6" s="13"/>
      <c r="K6" s="62">
        <v>49</v>
      </c>
      <c r="L6" s="13">
        <v>-1</v>
      </c>
      <c r="M6" s="1"/>
      <c r="N6" s="1">
        <v>45</v>
      </c>
      <c r="O6" s="13"/>
      <c r="P6" s="1">
        <v>2</v>
      </c>
      <c r="Q6" s="13"/>
      <c r="R6" s="1">
        <v>7</v>
      </c>
      <c r="S6" s="13"/>
      <c r="T6" s="63">
        <v>1</v>
      </c>
      <c r="U6" s="13"/>
      <c r="V6" s="1">
        <v>189</v>
      </c>
      <c r="W6" s="13"/>
      <c r="X6" s="5"/>
    </row>
    <row r="7" spans="1:24" ht="18" customHeight="1">
      <c r="B7" s="21"/>
      <c r="C7" s="21">
        <v>4</v>
      </c>
      <c r="D7" s="21"/>
      <c r="E7" s="8">
        <v>725</v>
      </c>
      <c r="F7" s="13">
        <v>-1</v>
      </c>
      <c r="G7" s="61">
        <v>80</v>
      </c>
      <c r="H7" s="13">
        <v>-1</v>
      </c>
      <c r="I7" s="63">
        <v>0</v>
      </c>
      <c r="J7" s="13"/>
      <c r="K7" s="62">
        <v>35</v>
      </c>
      <c r="L7" s="13"/>
      <c r="M7" s="1"/>
      <c r="N7" s="1">
        <v>43</v>
      </c>
      <c r="O7" s="13"/>
      <c r="P7" s="1">
        <v>2</v>
      </c>
      <c r="Q7" s="13"/>
      <c r="R7" s="1">
        <v>6</v>
      </c>
      <c r="S7" s="13"/>
      <c r="T7" s="63">
        <v>1</v>
      </c>
      <c r="U7" s="13"/>
      <c r="V7" s="1">
        <v>558</v>
      </c>
      <c r="W7" s="13"/>
      <c r="X7" s="5"/>
    </row>
    <row r="8" spans="1:24" s="30" customFormat="1" ht="18" customHeight="1" thickBot="1">
      <c r="B8" s="72"/>
      <c r="C8" s="72">
        <v>5</v>
      </c>
      <c r="D8" s="72"/>
      <c r="E8" s="390">
        <v>494</v>
      </c>
      <c r="F8" s="138">
        <v>-1</v>
      </c>
      <c r="G8" s="411">
        <v>62</v>
      </c>
      <c r="H8" s="138"/>
      <c r="I8" s="412">
        <v>1</v>
      </c>
      <c r="J8" s="138"/>
      <c r="K8" s="413">
        <v>47</v>
      </c>
      <c r="L8" s="138"/>
      <c r="M8" s="391"/>
      <c r="N8" s="391">
        <v>40</v>
      </c>
      <c r="O8" s="138"/>
      <c r="P8" s="391">
        <v>1</v>
      </c>
      <c r="Q8" s="138"/>
      <c r="R8" s="391">
        <v>5</v>
      </c>
      <c r="S8" s="138">
        <v>-1</v>
      </c>
      <c r="T8" s="412">
        <v>1</v>
      </c>
      <c r="U8" s="138"/>
      <c r="V8" s="391">
        <v>337</v>
      </c>
      <c r="W8" s="138"/>
      <c r="X8" s="69"/>
    </row>
    <row r="9" spans="1:24" ht="18" customHeight="1">
      <c r="B9" s="3" t="s">
        <v>345</v>
      </c>
    </row>
    <row r="15" spans="1:24" ht="13.5" customHeight="1">
      <c r="K15" s="234"/>
      <c r="L15" s="234"/>
      <c r="M15" s="234"/>
      <c r="N15" s="234"/>
      <c r="O15" s="239"/>
    </row>
    <row r="17" spans="11:16" ht="13.5" customHeight="1">
      <c r="K17" s="257"/>
      <c r="L17" s="258"/>
      <c r="M17" s="258"/>
      <c r="N17" s="258"/>
      <c r="O17" s="258"/>
      <c r="P17" s="258"/>
    </row>
  </sheetData>
  <mergeCells count="13">
    <mergeCell ref="K17:P17"/>
    <mergeCell ref="K2:P2"/>
    <mergeCell ref="V4:W4"/>
    <mergeCell ref="T4:U4"/>
    <mergeCell ref="P4:Q4"/>
    <mergeCell ref="N4:O4"/>
    <mergeCell ref="R4:S4"/>
    <mergeCell ref="K15:O15"/>
    <mergeCell ref="B4:D4"/>
    <mergeCell ref="E4:F4"/>
    <mergeCell ref="K4:L4"/>
    <mergeCell ref="I4:J4"/>
    <mergeCell ref="G4:H4"/>
  </mergeCells>
  <phoneticPr fontId="2"/>
  <pageMargins left="0.75" right="0.75" top="1" bottom="1" header="0.51200000000000001" footer="0.51200000000000001"/>
  <pageSetup paperSize="9" scale="8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B2:N15"/>
  <sheetViews>
    <sheetView showGridLines="0" view="pageBreakPreview" zoomScale="130" zoomScaleNormal="100" zoomScaleSheetLayoutView="130" workbookViewId="0">
      <selection activeCell="O14" sqref="O14"/>
    </sheetView>
  </sheetViews>
  <sheetFormatPr defaultColWidth="9" defaultRowHeight="13.5" customHeight="1"/>
  <cols>
    <col min="1" max="1" width="5" style="3" customWidth="1"/>
    <col min="2" max="2" width="4.6640625" style="3" customWidth="1"/>
    <col min="3" max="3" width="2.88671875" style="3" customWidth="1"/>
    <col min="4" max="4" width="4.6640625" style="3" customWidth="1"/>
    <col min="5" max="5" width="6.6640625" style="3" customWidth="1"/>
    <col min="6" max="6" width="7.44140625" style="3" customWidth="1"/>
    <col min="7" max="7" width="9" style="3"/>
    <col min="8" max="8" width="6.6640625" style="3" customWidth="1"/>
    <col min="9" max="9" width="7.44140625" style="3" bestFit="1" customWidth="1"/>
    <col min="10" max="10" width="9" style="3"/>
    <col min="11" max="11" width="6.6640625" style="3" customWidth="1"/>
    <col min="12" max="12" width="7.44140625" style="3" customWidth="1"/>
    <col min="13" max="13" width="9" style="3"/>
    <col min="14" max="14" width="1.88671875" style="3" customWidth="1"/>
    <col min="15" max="16384" width="9" style="3"/>
  </cols>
  <sheetData>
    <row r="2" spans="2:14" ht="18" customHeight="1">
      <c r="F2" s="158" t="s">
        <v>297</v>
      </c>
      <c r="G2" s="234" t="s">
        <v>319</v>
      </c>
      <c r="H2" s="234"/>
      <c r="I2" s="234"/>
      <c r="J2" s="234"/>
      <c r="K2" s="234"/>
    </row>
    <row r="3" spans="2:14" ht="18" customHeight="1" thickBot="1"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</row>
    <row r="4" spans="2:14" ht="18" customHeight="1">
      <c r="B4" s="228" t="s">
        <v>8</v>
      </c>
      <c r="C4" s="228"/>
      <c r="D4" s="229"/>
      <c r="E4" s="226" t="s">
        <v>14</v>
      </c>
      <c r="F4" s="227"/>
      <c r="G4" s="259"/>
      <c r="H4" s="226" t="s">
        <v>20</v>
      </c>
      <c r="I4" s="227"/>
      <c r="J4" s="259"/>
      <c r="K4" s="226" t="s">
        <v>21</v>
      </c>
      <c r="L4" s="227"/>
      <c r="M4" s="227"/>
    </row>
    <row r="5" spans="2:14" ht="18" customHeight="1">
      <c r="B5" s="232"/>
      <c r="C5" s="232"/>
      <c r="D5" s="233"/>
      <c r="E5" s="186" t="s">
        <v>11</v>
      </c>
      <c r="F5" s="104" t="s">
        <v>155</v>
      </c>
      <c r="G5" s="6" t="s">
        <v>13</v>
      </c>
      <c r="H5" s="187" t="s">
        <v>11</v>
      </c>
      <c r="I5" s="104" t="s">
        <v>155</v>
      </c>
      <c r="J5" s="6" t="s">
        <v>13</v>
      </c>
      <c r="K5" s="186" t="s">
        <v>11</v>
      </c>
      <c r="L5" s="104" t="s">
        <v>155</v>
      </c>
      <c r="M5" s="187" t="s">
        <v>13</v>
      </c>
    </row>
    <row r="6" spans="2:14" ht="13.5" customHeight="1">
      <c r="B6" s="5" t="s">
        <v>338</v>
      </c>
      <c r="C6" s="5">
        <v>30</v>
      </c>
      <c r="D6" s="5" t="s">
        <v>339</v>
      </c>
      <c r="E6" s="8">
        <v>22</v>
      </c>
      <c r="F6" s="1">
        <v>285</v>
      </c>
      <c r="G6" s="1">
        <v>2310</v>
      </c>
      <c r="H6" s="1">
        <v>3</v>
      </c>
      <c r="I6" s="1">
        <v>44</v>
      </c>
      <c r="J6" s="1">
        <v>197</v>
      </c>
      <c r="K6" s="1">
        <v>19</v>
      </c>
      <c r="L6" s="1">
        <v>241</v>
      </c>
      <c r="M6" s="1">
        <v>2113</v>
      </c>
    </row>
    <row r="7" spans="2:14" ht="13.5" customHeight="1">
      <c r="B7" s="56" t="s">
        <v>321</v>
      </c>
      <c r="C7" s="196" t="s">
        <v>320</v>
      </c>
      <c r="D7" s="56"/>
      <c r="E7" s="8">
        <v>22</v>
      </c>
      <c r="F7" s="1">
        <v>294</v>
      </c>
      <c r="G7" s="1">
        <v>2279</v>
      </c>
      <c r="H7" s="1">
        <v>3</v>
      </c>
      <c r="I7" s="1">
        <v>48</v>
      </c>
      <c r="J7" s="1">
        <v>204</v>
      </c>
      <c r="K7" s="1">
        <v>19</v>
      </c>
      <c r="L7" s="1">
        <v>246</v>
      </c>
      <c r="M7" s="1">
        <v>2075</v>
      </c>
    </row>
    <row r="8" spans="2:14" s="45" customFormat="1" ht="13.5" customHeight="1">
      <c r="B8" s="5"/>
      <c r="C8" s="196">
        <v>2</v>
      </c>
      <c r="D8" s="56"/>
      <c r="E8" s="8">
        <v>22</v>
      </c>
      <c r="F8" s="1">
        <v>276</v>
      </c>
      <c r="G8" s="1">
        <v>1971</v>
      </c>
      <c r="H8" s="1">
        <v>3</v>
      </c>
      <c r="I8" s="1">
        <v>42</v>
      </c>
      <c r="J8" s="1">
        <v>188</v>
      </c>
      <c r="K8" s="1">
        <v>19</v>
      </c>
      <c r="L8" s="1">
        <v>234</v>
      </c>
      <c r="M8" s="224">
        <v>1992</v>
      </c>
    </row>
    <row r="9" spans="2:14" ht="13.5" customHeight="1">
      <c r="B9" s="5"/>
      <c r="C9" s="5">
        <v>3</v>
      </c>
      <c r="D9" s="5"/>
      <c r="E9" s="8">
        <v>22</v>
      </c>
      <c r="F9" s="1">
        <v>283</v>
      </c>
      <c r="G9" s="1">
        <v>1980</v>
      </c>
      <c r="H9" s="1">
        <v>3</v>
      </c>
      <c r="I9" s="1">
        <v>40</v>
      </c>
      <c r="J9" s="1">
        <v>193</v>
      </c>
      <c r="K9" s="1">
        <v>19</v>
      </c>
      <c r="L9" s="1">
        <v>243</v>
      </c>
      <c r="M9" s="224">
        <v>2000</v>
      </c>
      <c r="N9" s="5"/>
    </row>
    <row r="10" spans="2:14" s="45" customFormat="1" ht="14.25" customHeight="1">
      <c r="B10" s="5"/>
      <c r="C10" s="56">
        <v>4</v>
      </c>
      <c r="D10" s="56"/>
      <c r="E10" s="160">
        <f>H10+K10</f>
        <v>22</v>
      </c>
      <c r="F10" s="148">
        <f>I10+L10</f>
        <v>294</v>
      </c>
      <c r="G10" s="148">
        <f>J10+M10</f>
        <v>2179</v>
      </c>
      <c r="H10" s="148">
        <v>3</v>
      </c>
      <c r="I10" s="148">
        <v>41</v>
      </c>
      <c r="J10" s="148">
        <v>192</v>
      </c>
      <c r="K10" s="148">
        <v>19</v>
      </c>
      <c r="L10" s="148">
        <v>253</v>
      </c>
      <c r="M10" s="225">
        <v>1987</v>
      </c>
    </row>
    <row r="11" spans="2:14" s="45" customFormat="1" ht="6" customHeight="1">
      <c r="B11" s="5"/>
      <c r="C11" s="56"/>
      <c r="D11" s="145"/>
      <c r="E11" s="148"/>
      <c r="F11" s="148"/>
      <c r="G11" s="148"/>
      <c r="H11" s="148"/>
      <c r="I11" s="148"/>
      <c r="J11" s="148"/>
      <c r="K11" s="148"/>
      <c r="L11" s="148"/>
      <c r="M11" s="148"/>
    </row>
    <row r="12" spans="2:14" s="146" customFormat="1" ht="20.100000000000001" customHeight="1" thickBot="1">
      <c r="B12" s="69"/>
      <c r="C12" s="18">
        <v>5</v>
      </c>
      <c r="D12" s="83"/>
      <c r="E12" s="409">
        <v>22</v>
      </c>
      <c r="F12" s="410">
        <v>286</v>
      </c>
      <c r="G12" s="410">
        <f>J12+M12</f>
        <v>2171</v>
      </c>
      <c r="H12" s="410">
        <v>3</v>
      </c>
      <c r="I12" s="410">
        <v>38</v>
      </c>
      <c r="J12" s="410">
        <v>193</v>
      </c>
      <c r="K12" s="410">
        <v>19</v>
      </c>
      <c r="L12" s="410">
        <v>248</v>
      </c>
      <c r="M12" s="410">
        <v>1978</v>
      </c>
    </row>
    <row r="13" spans="2:14" ht="18" customHeight="1">
      <c r="B13" s="3" t="s">
        <v>352</v>
      </c>
      <c r="C13" s="159"/>
      <c r="D13" s="159"/>
      <c r="E13" s="159"/>
      <c r="F13" s="159"/>
      <c r="G13" s="161"/>
      <c r="H13" s="159"/>
      <c r="I13" s="159"/>
      <c r="J13" s="159"/>
      <c r="K13" s="159"/>
      <c r="L13" s="159"/>
      <c r="M13" s="159"/>
    </row>
    <row r="14" spans="2:14" ht="13.5" customHeight="1">
      <c r="B14" s="157" t="s">
        <v>357</v>
      </c>
      <c r="C14" s="159"/>
      <c r="D14" s="159"/>
      <c r="E14" s="159"/>
      <c r="F14" s="159"/>
      <c r="G14" s="159"/>
      <c r="H14" s="159"/>
      <c r="I14" s="42"/>
      <c r="J14" s="159"/>
      <c r="K14" s="159"/>
      <c r="L14" s="159"/>
      <c r="M14" s="159"/>
    </row>
    <row r="15" spans="2:14" ht="13.5" customHeight="1">
      <c r="B15" s="159"/>
      <c r="C15" s="159"/>
      <c r="D15" s="159"/>
      <c r="E15" s="159"/>
      <c r="F15" s="159"/>
      <c r="G15" s="159"/>
      <c r="H15" s="159"/>
      <c r="I15" s="42"/>
      <c r="J15" s="159"/>
      <c r="K15" s="159"/>
      <c r="L15" s="159"/>
      <c r="M15" s="159"/>
    </row>
  </sheetData>
  <mergeCells count="5">
    <mergeCell ref="G2:K2"/>
    <mergeCell ref="B4:D5"/>
    <mergeCell ref="E4:G4"/>
    <mergeCell ref="H4:J4"/>
    <mergeCell ref="K4:M4"/>
  </mergeCells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2:S18"/>
  <sheetViews>
    <sheetView showGridLines="0" view="pageBreakPreview" zoomScale="110" zoomScaleNormal="100" zoomScaleSheetLayoutView="110" workbookViewId="0">
      <selection activeCell="K15" sqref="K15"/>
    </sheetView>
  </sheetViews>
  <sheetFormatPr defaultColWidth="9" defaultRowHeight="13.5" customHeight="1"/>
  <cols>
    <col min="1" max="1" width="5" style="3" customWidth="1"/>
    <col min="2" max="2" width="4.6640625" style="3" customWidth="1"/>
    <col min="3" max="3" width="2.88671875" style="3" customWidth="1"/>
    <col min="4" max="4" width="4.6640625" style="3" customWidth="1"/>
    <col min="5" max="6" width="6.6640625" style="3" customWidth="1"/>
    <col min="7" max="7" width="8.109375" style="3" customWidth="1"/>
    <col min="8" max="9" width="6.6640625" style="3" customWidth="1"/>
    <col min="10" max="10" width="8.109375" style="3" customWidth="1"/>
    <col min="11" max="11" width="6.6640625" style="3" customWidth="1"/>
    <col min="12" max="12" width="8.109375" style="3" customWidth="1"/>
    <col min="13" max="13" width="8.88671875" style="3" customWidth="1"/>
    <col min="14" max="14" width="1.88671875" style="3" customWidth="1"/>
    <col min="15" max="15" width="3.6640625" style="3" customWidth="1"/>
    <col min="16" max="16" width="2.33203125" style="3" bestFit="1" customWidth="1"/>
    <col min="17" max="17" width="3.21875" style="3" bestFit="1" customWidth="1"/>
    <col min="18" max="18" width="4.109375" style="3" bestFit="1" customWidth="1"/>
    <col min="19" max="19" width="3.21875" style="3" bestFit="1" customWidth="1"/>
    <col min="20" max="16384" width="9" style="3"/>
  </cols>
  <sheetData>
    <row r="2" spans="2:19" ht="18" customHeight="1">
      <c r="F2" s="158" t="s">
        <v>298</v>
      </c>
      <c r="G2" s="260" t="s">
        <v>314</v>
      </c>
      <c r="H2" s="260"/>
      <c r="I2" s="260"/>
      <c r="J2" s="260"/>
      <c r="K2" s="260"/>
    </row>
    <row r="3" spans="2:19" ht="18" customHeight="1" thickBot="1"/>
    <row r="4" spans="2:19" ht="18" customHeight="1">
      <c r="B4" s="228" t="s">
        <v>8</v>
      </c>
      <c r="C4" s="228"/>
      <c r="D4" s="229"/>
      <c r="E4" s="227" t="s">
        <v>151</v>
      </c>
      <c r="F4" s="227"/>
      <c r="G4" s="259"/>
      <c r="H4" s="226" t="s">
        <v>9</v>
      </c>
      <c r="I4" s="227"/>
      <c r="J4" s="259"/>
      <c r="K4" s="226" t="s">
        <v>10</v>
      </c>
      <c r="L4" s="227"/>
      <c r="M4" s="227"/>
    </row>
    <row r="5" spans="2:19" ht="18" customHeight="1">
      <c r="B5" s="232"/>
      <c r="C5" s="232"/>
      <c r="D5" s="233"/>
      <c r="E5" s="183" t="s">
        <v>11</v>
      </c>
      <c r="F5" s="6" t="s">
        <v>12</v>
      </c>
      <c r="G5" s="6" t="s">
        <v>13</v>
      </c>
      <c r="H5" s="187" t="s">
        <v>14</v>
      </c>
      <c r="I5" s="187" t="s">
        <v>15</v>
      </c>
      <c r="J5" s="7" t="s">
        <v>16</v>
      </c>
      <c r="K5" s="186" t="s">
        <v>11</v>
      </c>
      <c r="L5" s="187" t="s">
        <v>17</v>
      </c>
      <c r="M5" s="187" t="s">
        <v>18</v>
      </c>
      <c r="P5" s="26"/>
      <c r="Q5" s="26"/>
    </row>
    <row r="6" spans="2:19" ht="15" customHeight="1">
      <c r="B6" s="5" t="s">
        <v>338</v>
      </c>
      <c r="C6" s="5">
        <v>30</v>
      </c>
      <c r="D6" s="46" t="s">
        <v>339</v>
      </c>
      <c r="E6" s="1">
        <v>7</v>
      </c>
      <c r="F6" s="1">
        <v>58</v>
      </c>
      <c r="G6" s="1">
        <v>77</v>
      </c>
      <c r="H6" s="1">
        <v>11</v>
      </c>
      <c r="I6" s="1">
        <v>4</v>
      </c>
      <c r="J6" s="1">
        <v>7</v>
      </c>
      <c r="K6" s="1">
        <v>74</v>
      </c>
      <c r="L6" s="1">
        <v>2415</v>
      </c>
      <c r="M6" s="1">
        <v>2415</v>
      </c>
      <c r="P6" s="26"/>
      <c r="Q6" s="26"/>
      <c r="R6" s="159"/>
      <c r="S6" s="159"/>
    </row>
    <row r="7" spans="2:19" ht="15" customHeight="1">
      <c r="B7" s="5" t="s">
        <v>321</v>
      </c>
      <c r="C7" s="196" t="s">
        <v>320</v>
      </c>
      <c r="D7" s="46"/>
      <c r="E7" s="8">
        <v>7</v>
      </c>
      <c r="F7" s="1">
        <v>46</v>
      </c>
      <c r="G7" s="1">
        <v>63</v>
      </c>
      <c r="H7" s="1">
        <v>11</v>
      </c>
      <c r="I7" s="1">
        <v>4</v>
      </c>
      <c r="J7" s="1">
        <v>7</v>
      </c>
      <c r="K7" s="1">
        <v>74</v>
      </c>
      <c r="L7" s="1">
        <v>2435</v>
      </c>
      <c r="M7" s="1">
        <v>2435</v>
      </c>
      <c r="N7" s="5"/>
      <c r="P7" s="5"/>
      <c r="Q7" s="5"/>
      <c r="R7" s="159"/>
      <c r="S7" s="159"/>
    </row>
    <row r="8" spans="2:19" ht="15" customHeight="1">
      <c r="B8" s="5"/>
      <c r="C8" s="5">
        <v>2</v>
      </c>
      <c r="D8" s="46"/>
      <c r="E8" s="8">
        <v>7</v>
      </c>
      <c r="F8" s="1">
        <v>47</v>
      </c>
      <c r="G8" s="1">
        <v>56</v>
      </c>
      <c r="H8" s="1">
        <v>11</v>
      </c>
      <c r="I8" s="1">
        <v>4</v>
      </c>
      <c r="J8" s="1">
        <v>7</v>
      </c>
      <c r="K8" s="1">
        <v>75</v>
      </c>
      <c r="L8" s="1">
        <v>2462</v>
      </c>
      <c r="M8" s="1">
        <v>2462</v>
      </c>
      <c r="N8" s="5"/>
      <c r="R8" s="26"/>
      <c r="S8" s="5"/>
    </row>
    <row r="9" spans="2:19" ht="15" customHeight="1">
      <c r="B9" s="5"/>
      <c r="C9" s="5">
        <v>3</v>
      </c>
      <c r="D9" s="46"/>
      <c r="E9" s="8">
        <v>11</v>
      </c>
      <c r="F9" s="1">
        <v>66</v>
      </c>
      <c r="G9" s="1">
        <v>57</v>
      </c>
      <c r="H9" s="1">
        <v>11</v>
      </c>
      <c r="I9" s="1">
        <v>4</v>
      </c>
      <c r="J9" s="1">
        <v>7</v>
      </c>
      <c r="K9" s="1">
        <v>77</v>
      </c>
      <c r="L9" s="1">
        <v>2525</v>
      </c>
      <c r="M9" s="1">
        <v>2525</v>
      </c>
      <c r="N9" s="5"/>
      <c r="P9" s="103"/>
      <c r="Q9" s="103"/>
      <c r="R9" s="26"/>
      <c r="S9" s="5"/>
    </row>
    <row r="10" spans="2:19" ht="15" customHeight="1">
      <c r="B10" s="5"/>
      <c r="C10" s="5">
        <v>4</v>
      </c>
      <c r="D10" s="46"/>
      <c r="E10" s="8">
        <v>12</v>
      </c>
      <c r="F10" s="1">
        <v>65</v>
      </c>
      <c r="G10" s="1">
        <v>63</v>
      </c>
      <c r="H10" s="1">
        <v>11</v>
      </c>
      <c r="I10" s="1">
        <v>4</v>
      </c>
      <c r="J10" s="1">
        <v>7</v>
      </c>
      <c r="K10" s="1">
        <v>78</v>
      </c>
      <c r="L10" s="1">
        <v>2515</v>
      </c>
      <c r="M10" s="1">
        <v>2515</v>
      </c>
      <c r="N10" s="5"/>
      <c r="P10" s="103"/>
      <c r="Q10" s="103"/>
      <c r="R10" s="26"/>
      <c r="S10" s="5"/>
    </row>
    <row r="11" spans="2:19" ht="9.75" customHeight="1">
      <c r="B11" s="5"/>
      <c r="C11" s="5"/>
      <c r="D11" s="46"/>
      <c r="E11" s="5"/>
      <c r="F11" s="5"/>
      <c r="G11" s="5"/>
      <c r="H11" s="5"/>
      <c r="I11" s="5"/>
      <c r="J11" s="5"/>
      <c r="K11" s="5"/>
      <c r="L11" s="5"/>
      <c r="M11" s="5"/>
      <c r="R11" s="26"/>
      <c r="S11" s="5"/>
    </row>
    <row r="12" spans="2:19" s="30" customFormat="1" ht="15" customHeight="1" thickBot="1">
      <c r="B12" s="18"/>
      <c r="C12" s="18">
        <v>5</v>
      </c>
      <c r="D12" s="83"/>
      <c r="E12" s="409">
        <v>12</v>
      </c>
      <c r="F12" s="410">
        <v>73</v>
      </c>
      <c r="G12" s="410">
        <v>63</v>
      </c>
      <c r="H12" s="410">
        <v>11</v>
      </c>
      <c r="I12" s="410">
        <v>4</v>
      </c>
      <c r="J12" s="410">
        <v>7</v>
      </c>
      <c r="K12" s="410">
        <v>73</v>
      </c>
      <c r="L12" s="410">
        <v>2429</v>
      </c>
      <c r="M12" s="410">
        <v>2429</v>
      </c>
    </row>
    <row r="13" spans="2:19" ht="18" customHeight="1">
      <c r="B13" s="3" t="s">
        <v>355</v>
      </c>
    </row>
    <row r="14" spans="2:19" ht="18" customHeight="1"/>
    <row r="15" spans="2:19" ht="18" customHeight="1"/>
    <row r="16" spans="2:19" s="5" customFormat="1" ht="13.5" customHeight="1">
      <c r="E16" s="4"/>
      <c r="F16" s="4"/>
    </row>
    <row r="17" spans="6:6" s="5" customFormat="1" ht="13.5" customHeight="1">
      <c r="F17" s="86"/>
    </row>
    <row r="18" spans="6:6" s="5" customFormat="1" ht="13.5" customHeight="1"/>
  </sheetData>
  <mergeCells count="5">
    <mergeCell ref="G2:K2"/>
    <mergeCell ref="B4:D5"/>
    <mergeCell ref="E4:G4"/>
    <mergeCell ref="H4:J4"/>
    <mergeCell ref="K4:M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L24"/>
  <sheetViews>
    <sheetView showGridLines="0" view="pageBreakPreview" topLeftCell="A4" zoomScale="120" zoomScaleNormal="100" zoomScaleSheetLayoutView="120" workbookViewId="0">
      <selection activeCell="K15" sqref="K15"/>
    </sheetView>
  </sheetViews>
  <sheetFormatPr defaultColWidth="9" defaultRowHeight="13.5" customHeight="1"/>
  <cols>
    <col min="1" max="1" width="5" style="3" customWidth="1"/>
    <col min="2" max="2" width="4.6640625" style="3" customWidth="1"/>
    <col min="3" max="5" width="2.88671875" style="3" customWidth="1"/>
    <col min="6" max="11" width="11.109375" style="3" customWidth="1"/>
    <col min="12" max="12" width="1.77734375" style="3" customWidth="1"/>
    <col min="13" max="16384" width="9" style="3"/>
  </cols>
  <sheetData>
    <row r="2" spans="2:12" ht="18" customHeight="1">
      <c r="F2" s="158" t="s">
        <v>299</v>
      </c>
      <c r="G2" s="260" t="s">
        <v>315</v>
      </c>
      <c r="H2" s="260"/>
      <c r="I2" s="260"/>
    </row>
    <row r="3" spans="2:12" ht="18" customHeight="1" thickBot="1">
      <c r="J3" s="269" t="s">
        <v>289</v>
      </c>
      <c r="K3" s="269"/>
    </row>
    <row r="4" spans="2:12" ht="35.25" customHeight="1">
      <c r="B4" s="227" t="s">
        <v>23</v>
      </c>
      <c r="C4" s="227"/>
      <c r="D4" s="227"/>
      <c r="E4" s="227"/>
      <c r="F4" s="179" t="s">
        <v>14</v>
      </c>
      <c r="G4" s="179" t="s">
        <v>24</v>
      </c>
      <c r="H4" s="179" t="s">
        <v>25</v>
      </c>
      <c r="I4" s="179" t="s">
        <v>26</v>
      </c>
      <c r="J4" s="179" t="s">
        <v>27</v>
      </c>
      <c r="K4" s="179" t="s">
        <v>28</v>
      </c>
    </row>
    <row r="5" spans="2:12" ht="14.1" customHeight="1">
      <c r="B5" s="5"/>
      <c r="C5" s="5"/>
      <c r="D5" s="5"/>
      <c r="E5" s="5"/>
      <c r="F5" s="29"/>
      <c r="G5" s="5"/>
      <c r="H5" s="5"/>
      <c r="I5" s="5"/>
      <c r="J5" s="5"/>
      <c r="K5" s="5"/>
    </row>
    <row r="6" spans="2:12" ht="18" customHeight="1">
      <c r="B6" s="5" t="s">
        <v>338</v>
      </c>
      <c r="C6" s="5">
        <v>31</v>
      </c>
      <c r="D6" s="5" t="s">
        <v>340</v>
      </c>
      <c r="E6" s="5"/>
      <c r="F6" s="8">
        <v>4959</v>
      </c>
      <c r="G6" s="1">
        <v>332</v>
      </c>
      <c r="H6" s="1">
        <v>403</v>
      </c>
      <c r="I6" s="1">
        <v>60</v>
      </c>
      <c r="J6" s="1">
        <v>2643</v>
      </c>
      <c r="K6" s="1">
        <v>1521</v>
      </c>
    </row>
    <row r="7" spans="2:12" ht="18" customHeight="1">
      <c r="B7" s="5" t="s">
        <v>321</v>
      </c>
      <c r="C7" s="5">
        <v>2</v>
      </c>
      <c r="D7" s="5"/>
      <c r="E7" s="5"/>
      <c r="F7" s="8">
        <v>5016</v>
      </c>
      <c r="G7" s="1">
        <v>338</v>
      </c>
      <c r="H7" s="1">
        <v>401</v>
      </c>
      <c r="I7" s="1">
        <v>51</v>
      </c>
      <c r="J7" s="1">
        <v>2627</v>
      </c>
      <c r="K7" s="1">
        <v>1599</v>
      </c>
    </row>
    <row r="8" spans="2:12" ht="18" customHeight="1">
      <c r="B8" s="5"/>
      <c r="C8" s="5">
        <v>3</v>
      </c>
      <c r="D8" s="5"/>
      <c r="E8" s="5"/>
      <c r="F8" s="123">
        <v>4934</v>
      </c>
      <c r="G8" s="122">
        <v>339</v>
      </c>
      <c r="H8" s="122">
        <v>373</v>
      </c>
      <c r="I8" s="122">
        <v>53</v>
      </c>
      <c r="J8" s="122">
        <v>2561</v>
      </c>
      <c r="K8" s="122">
        <v>1608</v>
      </c>
      <c r="L8" s="122"/>
    </row>
    <row r="9" spans="2:12" ht="18" customHeight="1">
      <c r="B9" s="5"/>
      <c r="C9" s="5">
        <v>4</v>
      </c>
      <c r="D9" s="5"/>
      <c r="E9" s="5"/>
      <c r="F9" s="123">
        <v>4850</v>
      </c>
      <c r="G9" s="122">
        <v>354</v>
      </c>
      <c r="H9" s="122">
        <v>381</v>
      </c>
      <c r="I9" s="122">
        <v>52</v>
      </c>
      <c r="J9" s="122">
        <v>2471</v>
      </c>
      <c r="K9" s="122">
        <v>1592</v>
      </c>
      <c r="L9" s="122"/>
    </row>
    <row r="10" spans="2:12" ht="18" customHeight="1">
      <c r="B10" s="5"/>
      <c r="C10" s="5">
        <v>5</v>
      </c>
      <c r="D10" s="5"/>
      <c r="E10" s="5"/>
      <c r="F10" s="123">
        <v>4852</v>
      </c>
      <c r="G10" s="122">
        <v>339</v>
      </c>
      <c r="H10" s="122">
        <v>375</v>
      </c>
      <c r="I10" s="122">
        <v>52</v>
      </c>
      <c r="J10" s="122">
        <v>2470</v>
      </c>
      <c r="K10" s="122">
        <v>1616</v>
      </c>
      <c r="L10" s="122"/>
    </row>
    <row r="11" spans="2:12" ht="6.75" customHeight="1">
      <c r="B11" s="5"/>
      <c r="C11" s="5"/>
      <c r="D11" s="5"/>
      <c r="E11" s="5"/>
      <c r="F11" s="8"/>
      <c r="G11" s="1"/>
      <c r="H11" s="1"/>
      <c r="I11" s="1"/>
      <c r="J11" s="1"/>
      <c r="K11" s="1"/>
    </row>
    <row r="12" spans="2:12" ht="18" customHeight="1">
      <c r="B12" s="5"/>
      <c r="C12" s="20">
        <v>6</v>
      </c>
      <c r="D12" s="20"/>
      <c r="E12" s="20"/>
      <c r="F12" s="407">
        <v>4618</v>
      </c>
      <c r="G12" s="408">
        <v>328</v>
      </c>
      <c r="H12" s="408">
        <v>377</v>
      </c>
      <c r="I12" s="408">
        <v>41</v>
      </c>
      <c r="J12" s="408">
        <v>2304</v>
      </c>
      <c r="K12" s="408">
        <v>1568</v>
      </c>
      <c r="L12" s="122"/>
    </row>
    <row r="13" spans="2:12" ht="6.9" customHeight="1">
      <c r="B13" s="5"/>
      <c r="C13" s="20"/>
      <c r="D13" s="20"/>
      <c r="E13" s="20"/>
      <c r="F13" s="139"/>
      <c r="G13" s="68"/>
      <c r="H13" s="68"/>
      <c r="I13" s="68"/>
      <c r="J13" s="68"/>
      <c r="K13" s="68"/>
    </row>
    <row r="14" spans="2:12" ht="13.5" customHeight="1">
      <c r="B14" s="5"/>
      <c r="C14" s="20"/>
      <c r="D14" s="20">
        <v>1</v>
      </c>
      <c r="E14" s="20" t="s">
        <v>29</v>
      </c>
      <c r="F14" s="407">
        <v>1353</v>
      </c>
      <c r="G14" s="68">
        <v>119</v>
      </c>
      <c r="H14" s="68">
        <v>28</v>
      </c>
      <c r="I14" s="68">
        <v>1</v>
      </c>
      <c r="J14" s="68">
        <v>347</v>
      </c>
      <c r="K14" s="68">
        <v>858</v>
      </c>
    </row>
    <row r="15" spans="2:12" ht="13.5" customHeight="1">
      <c r="B15" s="5"/>
      <c r="C15" s="20"/>
      <c r="D15" s="20">
        <v>2</v>
      </c>
      <c r="E15" s="20"/>
      <c r="F15" s="407">
        <v>617</v>
      </c>
      <c r="G15" s="68">
        <v>120</v>
      </c>
      <c r="H15" s="68">
        <v>98</v>
      </c>
      <c r="I15" s="68">
        <v>3</v>
      </c>
      <c r="J15" s="68">
        <v>377</v>
      </c>
      <c r="K15" s="68">
        <v>19</v>
      </c>
    </row>
    <row r="16" spans="2:12" ht="13.5" customHeight="1">
      <c r="B16" s="5"/>
      <c r="C16" s="20"/>
      <c r="D16" s="20">
        <v>3</v>
      </c>
      <c r="E16" s="20"/>
      <c r="F16" s="407">
        <v>890</v>
      </c>
      <c r="G16" s="408">
        <v>22</v>
      </c>
      <c r="H16" s="68">
        <v>47</v>
      </c>
      <c r="I16" s="68">
        <v>20</v>
      </c>
      <c r="J16" s="68">
        <v>432</v>
      </c>
      <c r="K16" s="68">
        <v>369</v>
      </c>
    </row>
    <row r="17" spans="2:11" ht="13.5" customHeight="1">
      <c r="B17" s="5"/>
      <c r="C17" s="20"/>
      <c r="D17" s="20">
        <v>4</v>
      </c>
      <c r="E17" s="20"/>
      <c r="F17" s="407">
        <v>1077</v>
      </c>
      <c r="G17" s="68">
        <v>14</v>
      </c>
      <c r="H17" s="68">
        <v>90</v>
      </c>
      <c r="I17" s="68">
        <v>17</v>
      </c>
      <c r="J17" s="68">
        <v>634</v>
      </c>
      <c r="K17" s="68">
        <v>322</v>
      </c>
    </row>
    <row r="18" spans="2:11" ht="13.5" customHeight="1">
      <c r="B18" s="5"/>
      <c r="C18" s="20"/>
      <c r="D18" s="20">
        <v>5</v>
      </c>
      <c r="E18" s="20"/>
      <c r="F18" s="407">
        <v>443</v>
      </c>
      <c r="G18" s="68">
        <v>45</v>
      </c>
      <c r="H18" s="68">
        <v>6</v>
      </c>
      <c r="I18" s="68">
        <v>0</v>
      </c>
      <c r="J18" s="68">
        <v>392</v>
      </c>
      <c r="K18" s="68">
        <v>0</v>
      </c>
    </row>
    <row r="19" spans="2:11" ht="13.5" customHeight="1" thickBot="1">
      <c r="B19" s="28"/>
      <c r="C19" s="69"/>
      <c r="D19" s="69">
        <v>6</v>
      </c>
      <c r="E19" s="69"/>
      <c r="F19" s="407">
        <v>238</v>
      </c>
      <c r="G19" s="391">
        <v>8</v>
      </c>
      <c r="H19" s="391">
        <v>108</v>
      </c>
      <c r="I19" s="391">
        <v>0</v>
      </c>
      <c r="J19" s="391">
        <v>122</v>
      </c>
      <c r="K19" s="391">
        <v>0</v>
      </c>
    </row>
    <row r="20" spans="2:11" ht="6.9" customHeight="1">
      <c r="F20" s="78"/>
    </row>
    <row r="21" spans="2:11" ht="18" customHeight="1">
      <c r="B21" s="3" t="s">
        <v>275</v>
      </c>
    </row>
    <row r="24" spans="2:11" ht="12" customHeight="1"/>
  </sheetData>
  <mergeCells count="3">
    <mergeCell ref="B4:E4"/>
    <mergeCell ref="J3:K3"/>
    <mergeCell ref="G2:I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12</vt:i4>
      </vt:variant>
    </vt:vector>
  </HeadingPairs>
  <TitlesOfParts>
    <vt:vector size="33" baseType="lpstr">
      <vt:lpstr>11-1一般の職業紹介状況</vt:lpstr>
      <vt:lpstr>11-2障害者の職業紹介状況</vt:lpstr>
      <vt:lpstr>11-3中高年齢者の職業紹介状況</vt:lpstr>
      <vt:lpstr>11-4新規学卒者の職業紹介状況</vt:lpstr>
      <vt:lpstr>11-5労働者災害補償保険給付状況（山口市、防府市、美祢市のう</vt:lpstr>
      <vt:lpstr>11-6労働災害発生状況（山口市、防府市、美祢市のうち秋芳町・</vt:lpstr>
      <vt:lpstr>11-7保育所（園）の状況</vt:lpstr>
      <vt:lpstr>11-8社会福祉施設の状況</vt:lpstr>
      <vt:lpstr>11-9身体障害者手帳保有者数</vt:lpstr>
      <vt:lpstr>11-10知的障害者療育手帳保有者数</vt:lpstr>
      <vt:lpstr>11-11老人ホーム入所者の状況</vt:lpstr>
      <vt:lpstr>11-12老人クラブ会員数</vt:lpstr>
      <vt:lpstr>11-13介護保険の状況</vt:lpstr>
      <vt:lpstr>11-14国民健康保険及び後期高齢者医療の給付状況</vt:lpstr>
      <vt:lpstr>11-15国民年金支給状況</vt:lpstr>
      <vt:lpstr>11-16福祉年金支給状況</vt:lpstr>
      <vt:lpstr>11-17雇用保険給付等状況</vt:lpstr>
      <vt:lpstr>11-18生活保護状況</vt:lpstr>
      <vt:lpstr>11-19民生委員・児童委員の活動状況</vt:lpstr>
      <vt:lpstr>11-20交通災害共済の状況</vt:lpstr>
      <vt:lpstr>11-21共同募金</vt:lpstr>
      <vt:lpstr>'11-12老人クラブ会員数'!Print_Area</vt:lpstr>
      <vt:lpstr>'11-13介護保険の状況'!Print_Area</vt:lpstr>
      <vt:lpstr>'11-17雇用保険給付等状況'!Print_Area</vt:lpstr>
      <vt:lpstr>'11-18生活保護状況'!Print_Area</vt:lpstr>
      <vt:lpstr>'11-19民生委員・児童委員の活動状況'!Print_Area</vt:lpstr>
      <vt:lpstr>'11-20交通災害共済の状況'!Print_Area</vt:lpstr>
      <vt:lpstr>'11-21共同募金'!Print_Area</vt:lpstr>
      <vt:lpstr>'11-4新規学卒者の職業紹介状況'!Print_Area</vt:lpstr>
      <vt:lpstr>'11-5労働者災害補償保険給付状況（山口市、防府市、美祢市のう'!Print_Area</vt:lpstr>
      <vt:lpstr>'11-6労働災害発生状況（山口市、防府市、美祢市のうち秋芳町・'!Print_Area</vt:lpstr>
      <vt:lpstr>'11-7保育所（園）の状況'!Print_Area</vt:lpstr>
      <vt:lpstr>'11-8社会福祉施設の状況'!Print_Area</vt:lpstr>
    </vt:vector>
  </TitlesOfParts>
  <Company>防府市役所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電算統計課</dc:creator>
  <cp:lastModifiedBy>相本　芽香</cp:lastModifiedBy>
  <cp:lastPrinted>2025-05-14T06:23:24Z</cp:lastPrinted>
  <dcterms:created xsi:type="dcterms:W3CDTF">1998-12-10T04:54:32Z</dcterms:created>
  <dcterms:modified xsi:type="dcterms:W3CDTF">2025-07-01T04:46:06Z</dcterms:modified>
</cp:coreProperties>
</file>