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B5B977E1-3E57-4553-980F-8AF0198912F3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8-1県内発電設備" sheetId="1" r:id="rId1"/>
    <sheet name="8-2ガスの需要状況" sheetId="2" r:id="rId2"/>
    <sheet name="8-3上水道普及状況" sheetId="3" r:id="rId3"/>
    <sheet name="8-4工業用水道の状況" sheetId="4" r:id="rId4"/>
    <sheet name="8-5公共下水道の状況" sheetId="5" r:id="rId5"/>
    <sheet name="8-6公共下水道の処理状況" sheetId="6" r:id="rId6"/>
  </sheets>
  <definedNames>
    <definedName name="_xlnm.Print_Area" localSheetId="3">'8-4工業用水道の状況'!$A$1:$H$9</definedName>
    <definedName name="_xlnm.Print_Area" localSheetId="4">'8-5公共下水道の状況'!$A$1:$I$18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6" l="1"/>
  <c r="H15" i="6"/>
  <c r="I11" i="6"/>
  <c r="H11" i="6"/>
  <c r="I11" i="5"/>
  <c r="H8" i="4"/>
  <c r="H5" i="4"/>
  <c r="N29" i="3"/>
  <c r="M29" i="3"/>
  <c r="L29" i="3"/>
  <c r="K29" i="3"/>
  <c r="N26" i="3"/>
  <c r="M26" i="3"/>
  <c r="L26" i="3"/>
  <c r="K26" i="3"/>
  <c r="L27" i="2"/>
  <c r="K27" i="2"/>
  <c r="H27" i="2"/>
  <c r="G27" i="2"/>
  <c r="L26" i="2"/>
  <c r="K26" i="2"/>
  <c r="H26" i="2"/>
  <c r="G26" i="2"/>
  <c r="L25" i="2"/>
  <c r="K25" i="2"/>
  <c r="H25" i="2"/>
  <c r="G25" i="2"/>
  <c r="L24" i="2"/>
  <c r="K24" i="2"/>
  <c r="H24" i="2"/>
  <c r="G24" i="2"/>
  <c r="L23" i="2"/>
  <c r="K23" i="2"/>
  <c r="H23" i="2"/>
  <c r="G23" i="2"/>
  <c r="L22" i="2"/>
  <c r="K22" i="2"/>
  <c r="H22" i="2"/>
  <c r="G22" i="2"/>
  <c r="L21" i="2"/>
  <c r="K21" i="2"/>
  <c r="H21" i="2"/>
  <c r="G21" i="2"/>
  <c r="L20" i="2"/>
  <c r="K20" i="2"/>
  <c r="H20" i="2"/>
  <c r="G20" i="2"/>
  <c r="L19" i="2"/>
  <c r="K19" i="2"/>
  <c r="H19" i="2"/>
  <c r="G19" i="2"/>
  <c r="L18" i="2"/>
  <c r="K18" i="2"/>
  <c r="H18" i="2"/>
  <c r="G18" i="2"/>
  <c r="L17" i="2"/>
  <c r="K17" i="2"/>
  <c r="H17" i="2"/>
  <c r="G17" i="2"/>
  <c r="L16" i="2"/>
  <c r="K16" i="2"/>
  <c r="H16" i="2"/>
  <c r="H14" i="2" s="1"/>
  <c r="G16" i="2"/>
  <c r="U14" i="2"/>
  <c r="S14" i="2"/>
  <c r="Q14" i="2"/>
  <c r="O14" i="2"/>
  <c r="L14" i="2"/>
  <c r="K14" i="2"/>
  <c r="J14" i="2"/>
  <c r="G14" i="2"/>
</calcChain>
</file>

<file path=xl/sharedStrings.xml><?xml version="1.0" encoding="utf-8"?>
<sst xmlns="http://schemas.openxmlformats.org/spreadsheetml/2006/main" count="154" uniqueCount="90">
  <si>
    <t>8-1</t>
  </si>
  <si>
    <t>県内発電設備</t>
  </si>
  <si>
    <t xml:space="preserve"> (単位：kW)</t>
  </si>
  <si>
    <t>年度末
出　力</t>
  </si>
  <si>
    <t>総数</t>
  </si>
  <si>
    <t>水力</t>
  </si>
  <si>
    <t>汽力  1)</t>
  </si>
  <si>
    <t>内燃力  2)</t>
  </si>
  <si>
    <t>風力3）</t>
  </si>
  <si>
    <t>太陽光3）</t>
  </si>
  <si>
    <t>発電
所数</t>
  </si>
  <si>
    <t>最大出力</t>
  </si>
  <si>
    <t xml:space="preserve"> 令和 </t>
  </si>
  <si>
    <t>年度末</t>
  </si>
  <si>
    <t>令和</t>
  </si>
  <si>
    <t xml:space="preserve"> 電 気 事 業 用</t>
  </si>
  <si>
    <t xml:space="preserve"> kW未満</t>
  </si>
  <si>
    <t>～</t>
  </si>
  <si>
    <t>-</t>
  </si>
  <si>
    <t xml:space="preserve"> kW以上</t>
  </si>
  <si>
    <t xml:space="preserve"> 自    家    用</t>
  </si>
  <si>
    <t>　資料：中国四国産業保安監督部・山口県統計年鑑</t>
  </si>
  <si>
    <t>　　注　1) 燃焼筒を有しないｶﾞｽﾀｰﾋﾞﾝ発電所を含む。　2) 燃焼筒を有するｶﾞｽﾀｰﾋﾞﾝ発電所を含む。</t>
  </si>
  <si>
    <t>　　　　　</t>
  </si>
  <si>
    <t xml:space="preserve"> 3) 工事計画届出書の提出があったもののみ記載。</t>
  </si>
  <si>
    <t>　　なお、内燃力を原動力とする発電所については、出力10000ｋＷ以上の発電所のみ掲載。</t>
  </si>
  <si>
    <t>工事中のものも含む。</t>
  </si>
  <si>
    <t>8-2</t>
  </si>
  <si>
    <t>ガスの需要状況</t>
  </si>
  <si>
    <r>
      <rPr>
        <sz val="10.5"/>
        <rFont val="ＭＳ 明朝"/>
        <family val="1"/>
        <charset val="128"/>
      </rPr>
      <t>（単位：m</t>
    </r>
    <r>
      <rPr>
        <vertAlign val="superscript"/>
        <sz val="9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>）</t>
    </r>
  </si>
  <si>
    <t>年次</t>
  </si>
  <si>
    <t>家庭用</t>
  </si>
  <si>
    <t>業</t>
  </si>
  <si>
    <t>務用</t>
  </si>
  <si>
    <t>商業用</t>
  </si>
  <si>
    <t>工業用</t>
  </si>
  <si>
    <t>医療用</t>
  </si>
  <si>
    <t>公用</t>
  </si>
  <si>
    <t>需要戸数</t>
  </si>
  <si>
    <t>需要量</t>
  </si>
  <si>
    <t>元</t>
  </si>
  <si>
    <t>年</t>
  </si>
  <si>
    <t>月</t>
  </si>
  <si>
    <t>　資料：山口合同ガス株式会社 防府支店</t>
  </si>
  <si>
    <t>8-3</t>
  </si>
  <si>
    <t>上水道普及状況</t>
  </si>
  <si>
    <t>行政区域人口　Ａ</t>
  </si>
  <si>
    <t>給水区域人口　Ｂ</t>
  </si>
  <si>
    <t>給水人口　Ｃ</t>
  </si>
  <si>
    <t>普及率 C/A</t>
  </si>
  <si>
    <t>普及率 C/B</t>
  </si>
  <si>
    <t>戸数</t>
  </si>
  <si>
    <t>人口</t>
  </si>
  <si>
    <t>平成</t>
  </si>
  <si>
    <t>年度</t>
  </si>
  <si>
    <t>　資料：市上下水道局総務課</t>
  </si>
  <si>
    <t>8-4</t>
  </si>
  <si>
    <t>工業用水道の状況</t>
  </si>
  <si>
    <t>配水量</t>
  </si>
  <si>
    <t>令和2年度</t>
  </si>
  <si>
    <t>令和3年度</t>
  </si>
  <si>
    <t>令和4年度</t>
  </si>
  <si>
    <t>令和5年度</t>
  </si>
  <si>
    <t>令和6年度</t>
  </si>
  <si>
    <t>県企業局</t>
  </si>
  <si>
    <t>市上下水道局</t>
  </si>
  <si>
    <t>一日平均配水量</t>
  </si>
  <si>
    <t>資料：山口県企業局佐波川工業用水道事務所・市上下水道局総務課</t>
  </si>
  <si>
    <t>8-5</t>
  </si>
  <si>
    <t>公共下水道の状況</t>
  </si>
  <si>
    <t>（単位：ha）</t>
  </si>
  <si>
    <t>行政人口</t>
  </si>
  <si>
    <t>計画</t>
  </si>
  <si>
    <t>供用開始告示区域</t>
  </si>
  <si>
    <t>普及率</t>
  </si>
  <si>
    <t>（人）</t>
  </si>
  <si>
    <t>面積</t>
  </si>
  <si>
    <t>人口(人)</t>
  </si>
  <si>
    <t>（％）</t>
  </si>
  <si>
    <t>　資料：市上下水道局総務課　</t>
  </si>
  <si>
    <t>8-6</t>
  </si>
  <si>
    <t>公共下水道の処理状況</t>
  </si>
  <si>
    <t>処理区域</t>
  </si>
  <si>
    <t>水洗便所設置済</t>
  </si>
  <si>
    <t>処理区域内水洗化率</t>
  </si>
  <si>
    <t>戸数（戸）</t>
  </si>
  <si>
    <t>人口（人）</t>
  </si>
  <si>
    <t>戸数（％）</t>
  </si>
  <si>
    <t>人口（％）</t>
  </si>
  <si>
    <t>　資料：市上下水道局総務課   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</si>
</sst>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\ ###\ ###\ ;;&quot;- &quot;"/>
    <numFmt numFmtId="177" formatCode="###\ ###\ ###\ ##0"/>
    <numFmt numFmtId="178" formatCode="#\ ###\ ###;;&quot;- &quot;"/>
    <numFmt numFmtId="179" formatCode="#\ ###\ ###&quot;  &quot;;;&quot;- &quot;"/>
    <numFmt numFmtId="180" formatCode="#\ ###\ ###\ "/>
    <numFmt numFmtId="181" formatCode="0.0_ "/>
    <numFmt numFmtId="182" formatCode="0.0_ ;[Red]\-0.0\ "/>
    <numFmt numFmtId="183" formatCode="mm&quot;月&quot;dd&quot;日&quot;"/>
    <numFmt numFmtId="184" formatCode="##\ ###\ ###\ "/>
    <numFmt numFmtId="185" formatCode="0.0"/>
  </numFmts>
  <fonts count="9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ＤＦ特太ゴシック体"/>
      <family val="3"/>
      <charset val="128"/>
    </font>
    <font>
      <sz val="10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0.5"/>
      <color theme="1" tint="4.9897762993255407E-2"/>
      <name val="ＤＦ特太ゴシック体"/>
      <family val="3"/>
      <charset val="128"/>
    </font>
    <font>
      <sz val="10.5"/>
      <color theme="1" tint="4.9897762993255407E-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9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3" xfId="0" applyFont="1" applyBorder="1" applyAlignment="1" applyProtection="1">
      <alignment horizontal="distributed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0" fontId="1" fillId="0" borderId="1" xfId="0" applyFont="1" applyBorder="1" applyAlignment="1" applyProtection="1">
      <alignment horizontal="distributed" vertical="center" wrapText="1"/>
      <protection locked="0"/>
    </xf>
    <xf numFmtId="176" fontId="1" fillId="0" borderId="0" xfId="0" applyNumberFormat="1" applyFont="1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176" fontId="1" fillId="0" borderId="0" xfId="0" applyNumberFormat="1" applyFont="1" applyBorder="1" applyAlignment="1" applyProtection="1">
      <alignment horizontal="right" vertical="center"/>
      <protection locked="0"/>
    </xf>
    <xf numFmtId="177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176" fontId="1" fillId="0" borderId="0" xfId="0" applyNumberFormat="1" applyFont="1" applyBorder="1" applyAlignment="1">
      <alignment vertical="center" shrinkToFit="1"/>
    </xf>
    <xf numFmtId="178" fontId="1" fillId="0" borderId="0" xfId="0" applyNumberFormat="1" applyFont="1" applyBorder="1" applyAlignment="1">
      <alignment vertical="center" shrinkToFit="1"/>
    </xf>
    <xf numFmtId="178" fontId="1" fillId="0" borderId="0" xfId="0" applyNumberFormat="1" applyFont="1" applyBorder="1" applyAlignment="1">
      <alignment horizontal="left" vertical="center" shrinkToFit="1"/>
    </xf>
    <xf numFmtId="178" fontId="1" fillId="0" borderId="0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horizontal="left" vertical="center" shrinkToFit="1"/>
    </xf>
    <xf numFmtId="178" fontId="3" fillId="0" borderId="0" xfId="0" applyNumberFormat="1" applyFont="1" applyBorder="1" applyAlignment="1">
      <alignment horizontal="center" vertical="center" shrinkToFit="1"/>
    </xf>
    <xf numFmtId="176" fontId="1" fillId="0" borderId="0" xfId="0" applyNumberFormat="1" applyFont="1" applyBorder="1" applyAlignment="1" applyProtection="1">
      <alignment horizontal="right" vertical="center" shrinkToFit="1"/>
      <protection locked="0"/>
    </xf>
    <xf numFmtId="177" fontId="1" fillId="0" borderId="0" xfId="0" applyNumberFormat="1" applyFont="1" applyBorder="1" applyAlignment="1" applyProtection="1">
      <alignment horizontal="right" vertical="center" shrinkToFit="1"/>
      <protection locked="0"/>
    </xf>
    <xf numFmtId="176" fontId="3" fillId="0" borderId="0" xfId="0" applyNumberFormat="1" applyFont="1" applyBorder="1" applyAlignment="1" applyProtection="1">
      <alignment horizontal="right" vertical="center" shrinkToFit="1"/>
      <protection locked="0"/>
    </xf>
    <xf numFmtId="177" fontId="3" fillId="0" borderId="0" xfId="0" applyNumberFormat="1" applyFont="1" applyBorder="1" applyAlignment="1" applyProtection="1">
      <alignment horizontal="right" vertical="center" shrinkToFit="1"/>
      <protection locked="0"/>
    </xf>
    <xf numFmtId="176" fontId="3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179" fontId="3" fillId="0" borderId="0" xfId="0" applyNumberFormat="1" applyFont="1" applyBorder="1" applyAlignment="1" applyProtection="1">
      <alignment horizontal="right" vertical="center" shrinkToFit="1"/>
      <protection locked="0"/>
    </xf>
    <xf numFmtId="178" fontId="3" fillId="0" borderId="0" xfId="0" applyNumberFormat="1" applyFont="1" applyBorder="1" applyAlignment="1">
      <alignment horizontal="right" vertical="center" shrinkToFit="1"/>
    </xf>
    <xf numFmtId="178" fontId="3" fillId="0" borderId="0" xfId="0" applyNumberFormat="1" applyFont="1" applyBorder="1" applyAlignment="1" applyProtection="1">
      <alignment vertical="center" shrinkToFit="1"/>
      <protection locked="0"/>
    </xf>
    <xf numFmtId="178" fontId="3" fillId="0" borderId="0" xfId="0" applyNumberFormat="1" applyFont="1" applyBorder="1" applyAlignment="1" applyProtection="1">
      <alignment horizontal="right" vertical="center" shrinkToFit="1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vertical="center"/>
    </xf>
    <xf numFmtId="176" fontId="1" fillId="0" borderId="9" xfId="0" applyNumberFormat="1" applyFont="1" applyBorder="1" applyAlignment="1" applyProtection="1">
      <alignment horizontal="right" vertical="center"/>
      <protection locked="0"/>
    </xf>
    <xf numFmtId="177" fontId="1" fillId="0" borderId="9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/>
    </xf>
    <xf numFmtId="176" fontId="1" fillId="0" borderId="14" xfId="0" applyNumberFormat="1" applyFont="1" applyBorder="1" applyAlignment="1">
      <alignment vertical="center"/>
    </xf>
    <xf numFmtId="176" fontId="1" fillId="0" borderId="0" xfId="0" applyNumberFormat="1" applyFont="1" applyBorder="1" applyAlignment="1" applyProtection="1">
      <alignment vertical="center"/>
      <protection locked="0" hidden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6" xfId="0" applyFont="1" applyBorder="1" applyAlignment="1">
      <alignment vertical="center"/>
    </xf>
    <xf numFmtId="180" fontId="1" fillId="0" borderId="14" xfId="0" applyNumberFormat="1" applyFont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181" fontId="1" fillId="0" borderId="0" xfId="0" applyNumberFormat="1" applyFont="1" applyBorder="1" applyAlignment="1">
      <alignment vertical="center"/>
    </xf>
    <xf numFmtId="182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>
      <alignment vertical="center"/>
    </xf>
    <xf numFmtId="182" fontId="3" fillId="0" borderId="0" xfId="0" applyNumberFormat="1" applyFont="1" applyAlignment="1">
      <alignment vertical="center"/>
    </xf>
    <xf numFmtId="181" fontId="3" fillId="0" borderId="0" xfId="0" applyNumberFormat="1" applyFont="1" applyAlignment="1">
      <alignment vertical="center"/>
    </xf>
    <xf numFmtId="183" fontId="1" fillId="0" borderId="0" xfId="0" applyNumberFormat="1" applyFont="1" applyAlignment="1">
      <alignment horizontal="right" vertical="center"/>
    </xf>
    <xf numFmtId="184" fontId="1" fillId="0" borderId="3" xfId="0" applyNumberFormat="1" applyFont="1" applyBorder="1" applyAlignment="1">
      <alignment horizontal="distributed" vertical="center"/>
    </xf>
    <xf numFmtId="184" fontId="1" fillId="0" borderId="2" xfId="0" applyNumberFormat="1" applyFont="1" applyBorder="1" applyAlignment="1">
      <alignment horizontal="distributed" vertical="center"/>
    </xf>
    <xf numFmtId="184" fontId="1" fillId="0" borderId="18" xfId="0" applyNumberFormat="1" applyFont="1" applyBorder="1" applyAlignment="1">
      <alignment horizontal="distributed" vertical="center"/>
    </xf>
    <xf numFmtId="184" fontId="3" fillId="0" borderId="18" xfId="0" applyNumberFormat="1" applyFont="1" applyBorder="1" applyAlignment="1">
      <alignment horizontal="distributed" vertical="center"/>
    </xf>
    <xf numFmtId="184" fontId="1" fillId="0" borderId="0" xfId="0" applyNumberFormat="1" applyFont="1" applyBorder="1" applyAlignment="1">
      <alignment horizontal="distributed" vertical="center"/>
    </xf>
    <xf numFmtId="184" fontId="1" fillId="0" borderId="20" xfId="0" applyNumberFormat="1" applyFont="1" applyBorder="1" applyAlignment="1">
      <alignment vertical="center"/>
    </xf>
    <xf numFmtId="184" fontId="1" fillId="0" borderId="11" xfId="0" applyNumberFormat="1" applyFont="1" applyBorder="1" applyAlignment="1">
      <alignment vertical="center"/>
    </xf>
    <xf numFmtId="184" fontId="1" fillId="0" borderId="6" xfId="0" applyNumberFormat="1" applyFont="1" applyBorder="1" applyAlignment="1">
      <alignment vertical="center"/>
    </xf>
    <xf numFmtId="184" fontId="1" fillId="0" borderId="21" xfId="0" applyNumberFormat="1" applyFont="1" applyBorder="1" applyAlignment="1">
      <alignment vertical="center"/>
    </xf>
    <xf numFmtId="184" fontId="3" fillId="0" borderId="21" xfId="0" applyNumberFormat="1" applyFont="1" applyBorder="1" applyAlignment="1">
      <alignment vertical="center"/>
    </xf>
    <xf numFmtId="184" fontId="1" fillId="0" borderId="0" xfId="0" applyNumberFormat="1" applyFont="1" applyBorder="1" applyAlignment="1">
      <alignment vertical="center"/>
    </xf>
    <xf numFmtId="0" fontId="1" fillId="0" borderId="22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184" fontId="1" fillId="0" borderId="24" xfId="0" applyNumberFormat="1" applyFont="1" applyBorder="1" applyAlignment="1">
      <alignment vertical="center"/>
    </xf>
    <xf numFmtId="184" fontId="1" fillId="0" borderId="16" xfId="0" applyNumberFormat="1" applyFont="1" applyBorder="1" applyAlignment="1">
      <alignment vertical="center"/>
    </xf>
    <xf numFmtId="184" fontId="1" fillId="0" borderId="25" xfId="0" applyNumberFormat="1" applyFont="1" applyBorder="1" applyAlignment="1">
      <alignment vertical="center"/>
    </xf>
    <xf numFmtId="184" fontId="3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horizontal="distributed" vertical="center"/>
    </xf>
    <xf numFmtId="0" fontId="1" fillId="0" borderId="28" xfId="0" applyFont="1" applyBorder="1" applyAlignment="1">
      <alignment horizontal="distributed" vertical="center"/>
    </xf>
    <xf numFmtId="184" fontId="1" fillId="0" borderId="29" xfId="0" applyNumberFormat="1" applyFont="1" applyBorder="1" applyAlignment="1">
      <alignment vertical="center"/>
    </xf>
    <xf numFmtId="184" fontId="1" fillId="0" borderId="30" xfId="0" applyNumberFormat="1" applyFont="1" applyBorder="1" applyAlignment="1">
      <alignment vertical="center"/>
    </xf>
    <xf numFmtId="184" fontId="3" fillId="0" borderId="31" xfId="0" applyNumberFormat="1" applyFont="1" applyBorder="1" applyAlignment="1">
      <alignment vertical="center"/>
    </xf>
    <xf numFmtId="184" fontId="1" fillId="0" borderId="33" xfId="0" applyNumberFormat="1" applyFont="1" applyBorder="1" applyAlignment="1">
      <alignment vertical="center"/>
    </xf>
    <xf numFmtId="184" fontId="1" fillId="0" borderId="34" xfId="0" applyNumberFormat="1" applyFont="1" applyBorder="1" applyAlignment="1">
      <alignment vertical="center"/>
    </xf>
    <xf numFmtId="184" fontId="1" fillId="0" borderId="35" xfId="0" applyNumberFormat="1" applyFont="1" applyBorder="1" applyAlignment="1">
      <alignment vertical="center"/>
    </xf>
    <xf numFmtId="184" fontId="1" fillId="0" borderId="36" xfId="0" applyNumberFormat="1" applyFont="1" applyBorder="1" applyAlignment="1">
      <alignment vertical="center"/>
    </xf>
    <xf numFmtId="184" fontId="3" fillId="0" borderId="36" xfId="0" applyNumberFormat="1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0" fillId="0" borderId="0" xfId="0" applyFont="1" applyAlignment="1">
      <alignment horizontal="distributed" vertical="center"/>
    </xf>
    <xf numFmtId="0" fontId="1" fillId="0" borderId="38" xfId="0" applyFont="1" applyBorder="1" applyAlignment="1">
      <alignment horizontal="distributed"/>
    </xf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>
      <alignment horizontal="distributed" vertical="top"/>
    </xf>
    <xf numFmtId="184" fontId="1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4" fontId="3" fillId="0" borderId="0" xfId="0" applyNumberFormat="1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5" fontId="1" fillId="0" borderId="0" xfId="0" applyNumberFormat="1" applyFont="1" applyBorder="1" applyAlignment="1">
      <alignment vertical="center"/>
    </xf>
    <xf numFmtId="185" fontId="3" fillId="0" borderId="0" xfId="0" applyNumberFormat="1" applyFont="1" applyAlignment="1">
      <alignment vertical="center"/>
    </xf>
    <xf numFmtId="0" fontId="0" fillId="0" borderId="0" xfId="0" applyFont="1"/>
    <xf numFmtId="0" fontId="1" fillId="0" borderId="32" xfId="0" applyFont="1" applyBorder="1" applyAlignment="1">
      <alignment horizontal="distributed" vertical="center"/>
    </xf>
    <xf numFmtId="0" fontId="1" fillId="0" borderId="3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5"/>
  <sheetViews>
    <sheetView showGridLines="0" view="pageBreakPreview" topLeftCell="B1" zoomScaleNormal="100" workbookViewId="0">
      <selection activeCell="I22" sqref="I22"/>
    </sheetView>
  </sheetViews>
  <sheetFormatPr defaultColWidth="9" defaultRowHeight="12.75" customHeight="1"/>
  <cols>
    <col min="1" max="1" width="5.625" style="15" customWidth="1"/>
    <col min="2" max="2" width="6.25" style="16" customWidth="1"/>
    <col min="3" max="3" width="3.625" style="16" customWidth="1"/>
    <col min="4" max="4" width="5.75" style="16" customWidth="1"/>
    <col min="5" max="5" width="1.625" style="16" customWidth="1"/>
    <col min="6" max="6" width="5.125" style="16" customWidth="1"/>
    <col min="7" max="7" width="9.375" style="16" customWidth="1"/>
    <col min="8" max="8" width="5.125" style="16" customWidth="1"/>
    <col min="9" max="9" width="9.375" style="16" customWidth="1"/>
    <col min="10" max="10" width="5.125" style="16" customWidth="1"/>
    <col min="11" max="11" width="9.375" style="16" customWidth="1"/>
    <col min="12" max="12" width="5.125" style="16" customWidth="1"/>
    <col min="13" max="13" width="9.375" style="16" customWidth="1"/>
    <col min="14" max="14" width="5.125" style="15" customWidth="1"/>
    <col min="15" max="15" width="9.375" style="15" customWidth="1"/>
    <col min="16" max="16" width="5.125" style="15" customWidth="1"/>
    <col min="17" max="17" width="9.375" style="15" customWidth="1"/>
    <col min="18" max="18" width="9.875" style="15" customWidth="1"/>
    <col min="19" max="16384" width="9" style="15"/>
  </cols>
  <sheetData>
    <row r="1" spans="2:18">
      <c r="B1" s="17"/>
      <c r="C1" s="17"/>
      <c r="E1" s="17"/>
      <c r="F1" s="17"/>
      <c r="G1" s="17"/>
      <c r="H1" s="17"/>
      <c r="I1" s="17"/>
      <c r="J1" s="17"/>
      <c r="K1" s="17"/>
      <c r="L1" s="17"/>
      <c r="M1" s="17"/>
      <c r="N1" s="17"/>
      <c r="P1" s="17"/>
    </row>
    <row r="2" spans="2:18" ht="12.75" customHeight="1">
      <c r="B2" s="17"/>
      <c r="C2" s="17"/>
      <c r="D2" s="17"/>
      <c r="E2" s="17"/>
      <c r="F2" s="18"/>
      <c r="G2" s="19" t="s">
        <v>0</v>
      </c>
      <c r="H2" s="14" t="s">
        <v>1</v>
      </c>
      <c r="I2" s="14"/>
      <c r="J2" s="14"/>
      <c r="K2" s="14"/>
      <c r="L2" s="14"/>
      <c r="M2" s="14"/>
      <c r="N2" s="14"/>
      <c r="P2" s="17"/>
    </row>
    <row r="3" spans="2:18">
      <c r="B3" s="20" t="s">
        <v>2</v>
      </c>
      <c r="F3" s="21"/>
      <c r="G3" s="21"/>
      <c r="H3" s="21"/>
      <c r="I3" s="21"/>
      <c r="J3" s="21"/>
      <c r="K3" s="21"/>
      <c r="M3" s="22"/>
      <c r="R3" s="16"/>
    </row>
    <row r="4" spans="2:18" ht="15" customHeight="1">
      <c r="B4" s="13" t="s">
        <v>3</v>
      </c>
      <c r="C4" s="13"/>
      <c r="D4" s="13"/>
      <c r="E4" s="13"/>
      <c r="F4" s="12" t="s">
        <v>4</v>
      </c>
      <c r="G4" s="12"/>
      <c r="H4" s="11" t="s">
        <v>5</v>
      </c>
      <c r="I4" s="11"/>
      <c r="J4" s="12" t="s">
        <v>6</v>
      </c>
      <c r="K4" s="12"/>
      <c r="L4" s="12" t="s">
        <v>7</v>
      </c>
      <c r="M4" s="12"/>
      <c r="N4" s="12" t="s">
        <v>8</v>
      </c>
      <c r="O4" s="12"/>
      <c r="P4" s="12" t="s">
        <v>9</v>
      </c>
      <c r="Q4" s="12"/>
      <c r="R4" s="16"/>
    </row>
    <row r="5" spans="2:18" ht="22.5">
      <c r="B5" s="13"/>
      <c r="C5" s="13"/>
      <c r="D5" s="13"/>
      <c r="E5" s="13"/>
      <c r="F5" s="23" t="s">
        <v>10</v>
      </c>
      <c r="G5" s="24" t="s">
        <v>11</v>
      </c>
      <c r="H5" s="23" t="s">
        <v>10</v>
      </c>
      <c r="I5" s="25" t="s">
        <v>11</v>
      </c>
      <c r="J5" s="23" t="s">
        <v>10</v>
      </c>
      <c r="K5" s="24" t="s">
        <v>11</v>
      </c>
      <c r="L5" s="23" t="s">
        <v>10</v>
      </c>
      <c r="M5" s="26" t="s">
        <v>11</v>
      </c>
      <c r="N5" s="23" t="s">
        <v>10</v>
      </c>
      <c r="O5" s="26" t="s">
        <v>11</v>
      </c>
      <c r="P5" s="23" t="s">
        <v>10</v>
      </c>
      <c r="Q5" s="26" t="s">
        <v>11</v>
      </c>
    </row>
    <row r="6" spans="2:18" ht="4.5" customHeight="1">
      <c r="B6" s="21"/>
      <c r="E6" s="27"/>
      <c r="F6" s="28"/>
      <c r="G6" s="29"/>
      <c r="H6" s="28"/>
      <c r="I6" s="29"/>
      <c r="J6" s="29"/>
      <c r="K6" s="29"/>
      <c r="L6" s="29"/>
      <c r="M6" s="29"/>
    </row>
    <row r="7" spans="2:18">
      <c r="B7" s="22" t="s">
        <v>12</v>
      </c>
      <c r="C7" s="30">
        <v>4</v>
      </c>
      <c r="D7" s="31" t="s">
        <v>13</v>
      </c>
      <c r="E7" s="27"/>
      <c r="F7" s="32">
        <v>139</v>
      </c>
      <c r="G7" s="33">
        <v>7823276</v>
      </c>
      <c r="H7" s="34">
        <v>31</v>
      </c>
      <c r="I7" s="33">
        <v>107800</v>
      </c>
      <c r="J7" s="34">
        <v>50</v>
      </c>
      <c r="K7" s="33">
        <v>5507642</v>
      </c>
      <c r="L7" s="35">
        <v>5</v>
      </c>
      <c r="M7" s="33">
        <v>1457750</v>
      </c>
      <c r="N7" s="35">
        <v>10</v>
      </c>
      <c r="O7" s="33">
        <v>118950</v>
      </c>
      <c r="P7" s="35">
        <v>43</v>
      </c>
      <c r="Q7" s="33">
        <v>631134</v>
      </c>
    </row>
    <row r="8" spans="2:18">
      <c r="B8" s="22" t="s">
        <v>12</v>
      </c>
      <c r="C8" s="30">
        <v>5</v>
      </c>
      <c r="D8" s="31" t="s">
        <v>13</v>
      </c>
      <c r="E8" s="27"/>
      <c r="F8" s="32">
        <v>142</v>
      </c>
      <c r="G8" s="33">
        <v>7926556</v>
      </c>
      <c r="H8" s="34">
        <v>31</v>
      </c>
      <c r="I8" s="33">
        <v>107800</v>
      </c>
      <c r="J8" s="34">
        <v>51</v>
      </c>
      <c r="K8" s="33">
        <v>5572132</v>
      </c>
      <c r="L8" s="35">
        <v>5</v>
      </c>
      <c r="M8" s="33">
        <v>1457750</v>
      </c>
      <c r="N8" s="35">
        <v>10</v>
      </c>
      <c r="O8" s="33">
        <v>118950</v>
      </c>
      <c r="P8" s="35">
        <v>45</v>
      </c>
      <c r="Q8" s="33">
        <v>669924</v>
      </c>
    </row>
    <row r="9" spans="2:18" ht="6.75" customHeight="1">
      <c r="B9" s="36"/>
      <c r="C9" s="30"/>
      <c r="E9" s="2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8" s="37" customFormat="1">
      <c r="B10" s="38" t="s">
        <v>14</v>
      </c>
      <c r="C10" s="39">
        <v>6</v>
      </c>
      <c r="D10" s="40" t="s">
        <v>13</v>
      </c>
      <c r="E10" s="41"/>
      <c r="F10" s="42">
        <v>142</v>
      </c>
      <c r="G10" s="43">
        <v>7934106</v>
      </c>
      <c r="H10" s="44">
        <v>31</v>
      </c>
      <c r="I10" s="43">
        <v>107800</v>
      </c>
      <c r="J10" s="44">
        <v>51</v>
      </c>
      <c r="K10" s="43">
        <v>5572132</v>
      </c>
      <c r="L10" s="45">
        <v>5</v>
      </c>
      <c r="M10" s="43">
        <v>1457750</v>
      </c>
      <c r="N10" s="45">
        <v>9</v>
      </c>
      <c r="O10" s="43">
        <v>117000</v>
      </c>
      <c r="P10" s="45">
        <v>46</v>
      </c>
      <c r="Q10" s="43">
        <v>679424</v>
      </c>
    </row>
    <row r="11" spans="2:18" ht="4.5" customHeight="1">
      <c r="B11" s="21"/>
      <c r="E11" s="27"/>
      <c r="F11" s="46"/>
      <c r="G11" s="47"/>
      <c r="H11" s="46"/>
      <c r="I11" s="47"/>
      <c r="J11" s="46"/>
      <c r="K11" s="47"/>
      <c r="L11" s="46"/>
      <c r="M11" s="47"/>
    </row>
    <row r="12" spans="2:18">
      <c r="B12" s="20" t="s">
        <v>15</v>
      </c>
      <c r="E12" s="27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2:18">
      <c r="B13" s="16">
        <v>1000</v>
      </c>
      <c r="C13" s="20" t="s">
        <v>16</v>
      </c>
      <c r="E13" s="27"/>
      <c r="F13" s="42">
        <v>2</v>
      </c>
      <c r="G13" s="43">
        <v>1035</v>
      </c>
      <c r="H13" s="48">
        <v>2</v>
      </c>
      <c r="I13" s="49">
        <v>1035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</row>
    <row r="14" spans="2:18">
      <c r="B14" s="16">
        <v>1000</v>
      </c>
      <c r="C14" s="51" t="s">
        <v>17</v>
      </c>
      <c r="D14" s="22">
        <v>2500</v>
      </c>
      <c r="E14" s="52"/>
      <c r="F14" s="50">
        <v>0</v>
      </c>
      <c r="G14" s="50" t="s">
        <v>18</v>
      </c>
      <c r="H14" s="50">
        <v>0</v>
      </c>
      <c r="I14" s="50">
        <v>0</v>
      </c>
      <c r="J14" s="48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</row>
    <row r="15" spans="2:18">
      <c r="B15" s="21">
        <v>2500</v>
      </c>
      <c r="C15" s="51" t="s">
        <v>17</v>
      </c>
      <c r="D15" s="51">
        <v>5000</v>
      </c>
      <c r="E15" s="27"/>
      <c r="F15" s="42">
        <v>3</v>
      </c>
      <c r="G15" s="43">
        <v>11200</v>
      </c>
      <c r="H15" s="48">
        <v>2</v>
      </c>
      <c r="I15" s="49">
        <v>8200</v>
      </c>
      <c r="J15" s="48">
        <v>0</v>
      </c>
      <c r="K15" s="53">
        <v>0</v>
      </c>
      <c r="L15" s="48">
        <v>0</v>
      </c>
      <c r="M15" s="53">
        <v>0</v>
      </c>
      <c r="N15" s="50">
        <v>0</v>
      </c>
      <c r="O15" s="54">
        <v>0</v>
      </c>
      <c r="P15" s="42">
        <v>1</v>
      </c>
      <c r="Q15" s="43">
        <v>3000</v>
      </c>
    </row>
    <row r="16" spans="2:18">
      <c r="B16" s="21">
        <v>5000</v>
      </c>
      <c r="C16" s="51" t="s">
        <v>17</v>
      </c>
      <c r="D16" s="51">
        <v>10000</v>
      </c>
      <c r="E16" s="27"/>
      <c r="F16" s="42">
        <v>4</v>
      </c>
      <c r="G16" s="43">
        <v>27400</v>
      </c>
      <c r="H16" s="48">
        <v>4</v>
      </c>
      <c r="I16" s="49">
        <v>27400</v>
      </c>
      <c r="J16" s="48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</row>
    <row r="17" spans="2:18">
      <c r="B17" s="21">
        <v>10000</v>
      </c>
      <c r="C17" s="51" t="s">
        <v>17</v>
      </c>
      <c r="D17" s="51">
        <v>25000</v>
      </c>
      <c r="E17" s="27"/>
      <c r="F17" s="42">
        <v>1</v>
      </c>
      <c r="G17" s="43">
        <v>14200</v>
      </c>
      <c r="H17" s="48">
        <v>1</v>
      </c>
      <c r="I17" s="49">
        <v>14200</v>
      </c>
      <c r="J17" s="48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</row>
    <row r="18" spans="2:18">
      <c r="B18" s="21">
        <v>25000</v>
      </c>
      <c r="C18" s="16" t="s">
        <v>19</v>
      </c>
      <c r="E18" s="27"/>
      <c r="F18" s="42">
        <v>4</v>
      </c>
      <c r="G18" s="43">
        <v>3675000</v>
      </c>
      <c r="H18" s="48">
        <v>0</v>
      </c>
      <c r="I18" s="48">
        <v>0</v>
      </c>
      <c r="J18" s="48">
        <v>3</v>
      </c>
      <c r="K18" s="55">
        <v>2275000</v>
      </c>
      <c r="L18" s="48">
        <v>1</v>
      </c>
      <c r="M18" s="49">
        <v>1400000</v>
      </c>
      <c r="N18" s="50">
        <v>0</v>
      </c>
      <c r="O18" s="50">
        <v>0</v>
      </c>
      <c r="P18" s="50">
        <v>0</v>
      </c>
      <c r="Q18" s="50">
        <v>0</v>
      </c>
    </row>
    <row r="19" spans="2:18" ht="4.5" customHeight="1">
      <c r="B19" s="21"/>
      <c r="E19" s="27"/>
      <c r="F19" s="48"/>
      <c r="G19" s="49"/>
      <c r="H19" s="48"/>
      <c r="I19" s="49"/>
      <c r="J19" s="48"/>
      <c r="K19" s="53"/>
      <c r="L19" s="48"/>
      <c r="M19" s="49"/>
      <c r="N19" s="42"/>
      <c r="O19" s="43"/>
      <c r="P19" s="37"/>
      <c r="Q19" s="37"/>
    </row>
    <row r="20" spans="2:18">
      <c r="B20" s="20" t="s">
        <v>20</v>
      </c>
      <c r="E20" s="27"/>
      <c r="F20" s="48"/>
      <c r="G20" s="49"/>
      <c r="H20" s="48"/>
      <c r="I20" s="49"/>
      <c r="J20" s="48"/>
      <c r="K20" s="53"/>
      <c r="L20" s="48"/>
      <c r="M20" s="49"/>
      <c r="N20" s="37"/>
      <c r="O20" s="37"/>
      <c r="P20" s="37"/>
      <c r="Q20" s="37"/>
    </row>
    <row r="21" spans="2:18">
      <c r="B21" s="16">
        <v>1000</v>
      </c>
      <c r="C21" s="20" t="s">
        <v>16</v>
      </c>
      <c r="E21" s="27"/>
      <c r="F21" s="42">
        <v>19</v>
      </c>
      <c r="G21" s="43">
        <v>6433</v>
      </c>
      <c r="H21" s="48">
        <v>12</v>
      </c>
      <c r="I21" s="49">
        <v>3315</v>
      </c>
      <c r="J21" s="48">
        <v>7</v>
      </c>
      <c r="K21" s="56">
        <v>3118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</row>
    <row r="22" spans="2:18">
      <c r="B22" s="16">
        <v>1000</v>
      </c>
      <c r="C22" s="51" t="s">
        <v>17</v>
      </c>
      <c r="D22" s="22">
        <v>2500</v>
      </c>
      <c r="E22" s="27"/>
      <c r="F22" s="42">
        <v>12</v>
      </c>
      <c r="G22" s="43">
        <v>20119</v>
      </c>
      <c r="H22" s="48">
        <v>6</v>
      </c>
      <c r="I22" s="49">
        <v>9650</v>
      </c>
      <c r="J22" s="48">
        <v>3</v>
      </c>
      <c r="K22" s="56">
        <v>5969</v>
      </c>
      <c r="L22" s="48">
        <v>0</v>
      </c>
      <c r="M22" s="48">
        <v>0</v>
      </c>
      <c r="N22" s="42">
        <v>3</v>
      </c>
      <c r="O22" s="43">
        <v>4500</v>
      </c>
      <c r="P22" s="50">
        <v>0</v>
      </c>
      <c r="Q22" s="54">
        <v>0</v>
      </c>
    </row>
    <row r="23" spans="2:18">
      <c r="B23" s="21">
        <v>2500</v>
      </c>
      <c r="C23" s="51" t="s">
        <v>17</v>
      </c>
      <c r="D23" s="51">
        <v>5000</v>
      </c>
      <c r="E23" s="27"/>
      <c r="F23" s="42">
        <v>22</v>
      </c>
      <c r="G23" s="43">
        <v>82222</v>
      </c>
      <c r="H23" s="48">
        <v>1</v>
      </c>
      <c r="I23" s="49">
        <v>3500</v>
      </c>
      <c r="J23" s="48">
        <v>7</v>
      </c>
      <c r="K23" s="56">
        <v>25805</v>
      </c>
      <c r="L23" s="48">
        <v>1</v>
      </c>
      <c r="M23" s="49">
        <v>4000</v>
      </c>
      <c r="N23" s="42">
        <v>2</v>
      </c>
      <c r="O23" s="43">
        <v>8500</v>
      </c>
      <c r="P23" s="42">
        <v>11</v>
      </c>
      <c r="Q23" s="43">
        <v>40417</v>
      </c>
    </row>
    <row r="24" spans="2:18">
      <c r="B24" s="21">
        <v>5000</v>
      </c>
      <c r="C24" s="51" t="s">
        <v>17</v>
      </c>
      <c r="D24" s="51">
        <v>10000</v>
      </c>
      <c r="E24" s="27"/>
      <c r="F24" s="42">
        <v>17</v>
      </c>
      <c r="G24" s="43">
        <v>138182</v>
      </c>
      <c r="H24" s="48">
        <v>1</v>
      </c>
      <c r="I24" s="49">
        <v>6500</v>
      </c>
      <c r="J24" s="48">
        <v>3</v>
      </c>
      <c r="K24" s="56">
        <v>22700</v>
      </c>
      <c r="L24" s="48">
        <v>0</v>
      </c>
      <c r="M24" s="53">
        <v>0</v>
      </c>
      <c r="N24" s="42">
        <v>1</v>
      </c>
      <c r="O24" s="43">
        <v>9000</v>
      </c>
      <c r="P24" s="42">
        <v>12</v>
      </c>
      <c r="Q24" s="43">
        <v>99982</v>
      </c>
    </row>
    <row r="25" spans="2:18">
      <c r="B25" s="21">
        <v>10000</v>
      </c>
      <c r="C25" s="51" t="s">
        <v>17</v>
      </c>
      <c r="D25" s="51">
        <v>25000</v>
      </c>
      <c r="E25" s="27"/>
      <c r="F25" s="42">
        <v>23</v>
      </c>
      <c r="G25" s="43">
        <v>334469</v>
      </c>
      <c r="H25" s="48">
        <v>2</v>
      </c>
      <c r="I25" s="49">
        <v>34000</v>
      </c>
      <c r="J25" s="48">
        <v>5</v>
      </c>
      <c r="K25" s="56">
        <v>75420</v>
      </c>
      <c r="L25" s="48">
        <v>2</v>
      </c>
      <c r="M25" s="49">
        <v>27500</v>
      </c>
      <c r="N25" s="42">
        <v>1</v>
      </c>
      <c r="O25" s="43">
        <v>20000</v>
      </c>
      <c r="P25" s="42">
        <v>13</v>
      </c>
      <c r="Q25" s="43">
        <v>177549</v>
      </c>
    </row>
    <row r="26" spans="2:18">
      <c r="B26" s="21">
        <v>25000</v>
      </c>
      <c r="C26" s="16" t="s">
        <v>19</v>
      </c>
      <c r="E26" s="27"/>
      <c r="F26" s="42">
        <v>35</v>
      </c>
      <c r="G26" s="43">
        <v>3623846</v>
      </c>
      <c r="H26" s="48">
        <v>0</v>
      </c>
      <c r="I26" s="48">
        <v>0</v>
      </c>
      <c r="J26" s="48">
        <v>23</v>
      </c>
      <c r="K26" s="56">
        <v>3164120</v>
      </c>
      <c r="L26" s="48">
        <v>1</v>
      </c>
      <c r="M26" s="56">
        <v>26250</v>
      </c>
      <c r="N26" s="42">
        <v>2</v>
      </c>
      <c r="O26" s="43">
        <v>75000</v>
      </c>
      <c r="P26" s="42">
        <v>9</v>
      </c>
      <c r="Q26" s="43">
        <v>358476</v>
      </c>
    </row>
    <row r="27" spans="2:18" ht="4.5" customHeight="1">
      <c r="B27" s="57"/>
      <c r="C27" s="58"/>
      <c r="D27" s="58"/>
      <c r="E27" s="58"/>
      <c r="F27" s="59"/>
      <c r="G27" s="60"/>
      <c r="H27" s="60"/>
      <c r="I27" s="60"/>
      <c r="J27" s="60"/>
      <c r="K27" s="60"/>
      <c r="L27" s="59"/>
      <c r="M27" s="60"/>
      <c r="N27" s="58"/>
      <c r="O27" s="58"/>
      <c r="P27" s="58"/>
      <c r="Q27" s="58"/>
    </row>
    <row r="28" spans="2:18">
      <c r="B28" s="61" t="s">
        <v>21</v>
      </c>
      <c r="C28" s="15"/>
      <c r="D28" s="15"/>
      <c r="E28" s="15"/>
      <c r="F28" s="62"/>
      <c r="G28" s="62"/>
      <c r="H28" s="62"/>
      <c r="I28" s="62"/>
      <c r="J28" s="62"/>
      <c r="K28" s="62"/>
      <c r="L28" s="62"/>
      <c r="M28" s="62"/>
      <c r="R28" s="16"/>
    </row>
    <row r="29" spans="2:18" s="63" customFormat="1" ht="12">
      <c r="B29" s="64" t="s">
        <v>22</v>
      </c>
    </row>
    <row r="30" spans="2:18" s="63" customFormat="1" ht="12">
      <c r="B30" s="65" t="s">
        <v>23</v>
      </c>
      <c r="C30" s="63" t="s">
        <v>24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2:18">
      <c r="C31" s="16" t="s">
        <v>25</v>
      </c>
    </row>
    <row r="32" spans="2:18">
      <c r="D32" s="15" t="s">
        <v>26</v>
      </c>
    </row>
    <row r="35" ht="12" customHeight="1"/>
  </sheetData>
  <mergeCells count="8">
    <mergeCell ref="P4:Q4"/>
    <mergeCell ref="H2:N2"/>
    <mergeCell ref="B4:E5"/>
    <mergeCell ref="F4:G4"/>
    <mergeCell ref="H4:I4"/>
    <mergeCell ref="J4:K4"/>
    <mergeCell ref="L4:M4"/>
    <mergeCell ref="N4:O4"/>
  </mergeCells>
  <phoneticPr fontId="8"/>
  <printOptions horizontalCentered="1"/>
  <pageMargins left="0.39374999999999999" right="0.39374999999999999" top="0.98402777777777795" bottom="0.98402777777777795" header="0.511811023622047" footer="0.511811023622047"/>
  <pageSetup paperSize="9" scale="86" fitToHeight="0" orientation="portrait" horizontalDpi="300" verticalDpi="30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34"/>
  <sheetViews>
    <sheetView showGridLines="0" view="pageBreakPreview" zoomScaleNormal="94" workbookViewId="0">
      <selection activeCell="H14" sqref="H14"/>
    </sheetView>
  </sheetViews>
  <sheetFormatPr defaultColWidth="9" defaultRowHeight="13.5" customHeight="1"/>
  <cols>
    <col min="1" max="1" width="5" style="15" customWidth="1"/>
    <col min="2" max="2" width="7" style="15" customWidth="1"/>
    <col min="3" max="6" width="3.625" style="15" customWidth="1"/>
    <col min="7" max="7" width="10" style="15" customWidth="1"/>
    <col min="8" max="8" width="11.5" style="15" customWidth="1"/>
    <col min="9" max="9" width="10" style="15" customWidth="1"/>
    <col min="10" max="10" width="10.75" style="15" customWidth="1"/>
    <col min="11" max="11" width="9.625" style="15" customWidth="1"/>
    <col min="12" max="12" width="12" style="15" customWidth="1"/>
    <col min="13" max="13" width="1.125" style="15" customWidth="1"/>
    <col min="14" max="14" width="9.5" style="15" customWidth="1"/>
    <col min="15" max="15" width="12" style="15" customWidth="1"/>
    <col min="16" max="16" width="9.375" style="15" customWidth="1"/>
    <col min="17" max="17" width="12" style="15" customWidth="1"/>
    <col min="18" max="18" width="9.375" style="15" customWidth="1"/>
    <col min="19" max="19" width="12" style="15" customWidth="1"/>
    <col min="20" max="20" width="9.25" style="15" customWidth="1"/>
    <col min="21" max="21" width="11" style="15" customWidth="1"/>
    <col min="22" max="22" width="1.625" style="15" customWidth="1"/>
    <col min="23" max="23" width="5" style="15" customWidth="1"/>
    <col min="24" max="16384" width="9" style="15"/>
  </cols>
  <sheetData>
    <row r="2" spans="2:23" ht="18" customHeight="1">
      <c r="H2" s="66"/>
      <c r="I2" s="67"/>
      <c r="J2" s="67"/>
      <c r="K2" s="66" t="s">
        <v>27</v>
      </c>
      <c r="L2" s="10" t="s">
        <v>28</v>
      </c>
      <c r="M2" s="10"/>
      <c r="N2" s="10"/>
      <c r="O2" s="10"/>
    </row>
    <row r="3" spans="2:23" ht="18" customHeight="1">
      <c r="B3" s="15" t="s">
        <v>29</v>
      </c>
    </row>
    <row r="4" spans="2:23" ht="18" customHeight="1">
      <c r="B4" s="9" t="s">
        <v>30</v>
      </c>
      <c r="C4" s="9"/>
      <c r="D4" s="9"/>
      <c r="E4" s="9"/>
      <c r="F4" s="9"/>
      <c r="G4" s="8" t="s">
        <v>4</v>
      </c>
      <c r="H4" s="8"/>
      <c r="I4" s="8" t="s">
        <v>31</v>
      </c>
      <c r="J4" s="8"/>
      <c r="K4" s="7" t="s">
        <v>32</v>
      </c>
      <c r="L4" s="7"/>
      <c r="M4" s="7"/>
      <c r="N4" s="6" t="s">
        <v>33</v>
      </c>
      <c r="O4" s="6"/>
      <c r="P4" s="6"/>
      <c r="Q4" s="6"/>
      <c r="R4" s="6"/>
      <c r="S4" s="6"/>
      <c r="T4" s="6"/>
      <c r="U4" s="6"/>
      <c r="V4" s="69"/>
    </row>
    <row r="5" spans="2:23" ht="18" customHeight="1">
      <c r="B5" s="9"/>
      <c r="C5" s="9"/>
      <c r="D5" s="9"/>
      <c r="E5" s="9"/>
      <c r="F5" s="9"/>
      <c r="G5" s="8"/>
      <c r="H5" s="8"/>
      <c r="I5" s="8"/>
      <c r="J5" s="8"/>
      <c r="K5" s="5" t="s">
        <v>4</v>
      </c>
      <c r="L5" s="5"/>
      <c r="M5" s="71"/>
      <c r="N5" s="4" t="s">
        <v>34</v>
      </c>
      <c r="O5" s="4"/>
      <c r="P5" s="5" t="s">
        <v>35</v>
      </c>
      <c r="Q5" s="5"/>
      <c r="R5" s="5" t="s">
        <v>36</v>
      </c>
      <c r="S5" s="5"/>
      <c r="T5" s="3" t="s">
        <v>37</v>
      </c>
      <c r="U5" s="3"/>
      <c r="V5" s="73"/>
    </row>
    <row r="6" spans="2:23" ht="18" customHeight="1">
      <c r="B6" s="9"/>
      <c r="C6" s="9"/>
      <c r="D6" s="9"/>
      <c r="E6" s="9"/>
      <c r="F6" s="9"/>
      <c r="G6" s="71" t="s">
        <v>38</v>
      </c>
      <c r="H6" s="71" t="s">
        <v>39</v>
      </c>
      <c r="I6" s="71" t="s">
        <v>38</v>
      </c>
      <c r="J6" s="71" t="s">
        <v>39</v>
      </c>
      <c r="K6" s="71" t="s">
        <v>38</v>
      </c>
      <c r="L6" s="71" t="s">
        <v>39</v>
      </c>
      <c r="M6" s="71"/>
      <c r="N6" s="74" t="s">
        <v>38</v>
      </c>
      <c r="O6" s="71" t="s">
        <v>39</v>
      </c>
      <c r="P6" s="71" t="s">
        <v>38</v>
      </c>
      <c r="Q6" s="71" t="s">
        <v>39</v>
      </c>
      <c r="R6" s="71" t="s">
        <v>38</v>
      </c>
      <c r="S6" s="71" t="s">
        <v>39</v>
      </c>
      <c r="T6" s="71" t="s">
        <v>38</v>
      </c>
      <c r="U6" s="71" t="s">
        <v>39</v>
      </c>
      <c r="V6" s="73"/>
    </row>
    <row r="7" spans="2:23" ht="15" customHeight="1">
      <c r="B7" s="16" t="s">
        <v>14</v>
      </c>
      <c r="C7" s="36" t="s">
        <v>40</v>
      </c>
      <c r="D7" s="75"/>
      <c r="E7" s="16"/>
      <c r="F7" s="16"/>
      <c r="G7" s="76">
        <v>17891</v>
      </c>
      <c r="H7" s="77">
        <v>44437993</v>
      </c>
      <c r="I7" s="17">
        <v>16920</v>
      </c>
      <c r="J7" s="17">
        <v>4181678</v>
      </c>
      <c r="K7" s="17">
        <v>971</v>
      </c>
      <c r="L7" s="17">
        <v>40256315</v>
      </c>
      <c r="M7" s="17"/>
      <c r="N7" s="17">
        <v>674</v>
      </c>
      <c r="O7" s="17">
        <v>812209</v>
      </c>
      <c r="P7" s="17">
        <v>17</v>
      </c>
      <c r="Q7" s="17">
        <v>35994068</v>
      </c>
      <c r="R7" s="17">
        <v>113</v>
      </c>
      <c r="S7" s="17">
        <v>2201177</v>
      </c>
      <c r="T7" s="17">
        <v>167</v>
      </c>
      <c r="U7" s="17">
        <v>1248861</v>
      </c>
      <c r="V7" s="16"/>
    </row>
    <row r="8" spans="2:23" ht="15" customHeight="1">
      <c r="B8" s="16"/>
      <c r="C8" s="36">
        <v>2</v>
      </c>
      <c r="D8" s="75"/>
      <c r="E8" s="16"/>
      <c r="F8" s="16"/>
      <c r="G8" s="76">
        <v>17895</v>
      </c>
      <c r="H8" s="77">
        <v>39045058</v>
      </c>
      <c r="I8" s="17">
        <v>16920</v>
      </c>
      <c r="J8" s="17">
        <v>4265071</v>
      </c>
      <c r="K8" s="17">
        <v>975</v>
      </c>
      <c r="L8" s="17">
        <v>34779987</v>
      </c>
      <c r="M8" s="17"/>
      <c r="N8" s="17">
        <v>673</v>
      </c>
      <c r="O8" s="17">
        <v>690072</v>
      </c>
      <c r="P8" s="17">
        <v>16</v>
      </c>
      <c r="Q8" s="17">
        <v>30869702</v>
      </c>
      <c r="R8" s="17">
        <v>114</v>
      </c>
      <c r="S8" s="17">
        <v>2064553</v>
      </c>
      <c r="T8" s="17">
        <v>172</v>
      </c>
      <c r="U8" s="17">
        <v>1155660</v>
      </c>
      <c r="V8" s="51"/>
      <c r="W8" s="78"/>
    </row>
    <row r="9" spans="2:23" ht="15" customHeight="1">
      <c r="B9" s="16"/>
      <c r="C9" s="66">
        <v>3</v>
      </c>
      <c r="D9" s="75"/>
      <c r="E9" s="16"/>
      <c r="F9" s="16"/>
      <c r="G9" s="76">
        <v>17778</v>
      </c>
      <c r="H9" s="77">
        <v>41600939</v>
      </c>
      <c r="I9" s="17">
        <v>16835</v>
      </c>
      <c r="J9" s="17">
        <v>4283444</v>
      </c>
      <c r="K9" s="17">
        <v>943</v>
      </c>
      <c r="L9" s="17">
        <v>37317495</v>
      </c>
      <c r="M9" s="17"/>
      <c r="N9" s="17">
        <v>633</v>
      </c>
      <c r="O9" s="17">
        <v>723253</v>
      </c>
      <c r="P9" s="17">
        <v>17</v>
      </c>
      <c r="Q9" s="17">
        <v>33110037</v>
      </c>
      <c r="R9" s="17">
        <v>112</v>
      </c>
      <c r="S9" s="17">
        <v>2188359</v>
      </c>
      <c r="T9" s="17">
        <v>181</v>
      </c>
      <c r="U9" s="17">
        <v>1295846</v>
      </c>
      <c r="V9" s="32"/>
    </row>
    <row r="10" spans="2:23" ht="15" customHeight="1">
      <c r="C10" s="66">
        <v>4</v>
      </c>
      <c r="D10" s="79"/>
      <c r="G10" s="76">
        <v>17789</v>
      </c>
      <c r="H10" s="77">
        <v>42573195</v>
      </c>
      <c r="I10" s="17">
        <v>16869</v>
      </c>
      <c r="J10" s="17">
        <v>4111198</v>
      </c>
      <c r="K10" s="17">
        <v>920</v>
      </c>
      <c r="L10" s="17">
        <v>38461997</v>
      </c>
      <c r="M10" s="17"/>
      <c r="N10" s="17">
        <v>616</v>
      </c>
      <c r="O10" s="17">
        <v>690653</v>
      </c>
      <c r="P10" s="17">
        <v>17</v>
      </c>
      <c r="Q10" s="17">
        <v>34340785</v>
      </c>
      <c r="R10" s="17">
        <v>108</v>
      </c>
      <c r="S10" s="17">
        <v>2104240</v>
      </c>
      <c r="T10" s="17">
        <v>179</v>
      </c>
      <c r="U10" s="17">
        <v>1326319</v>
      </c>
      <c r="V10" s="32"/>
    </row>
    <row r="11" spans="2:23" ht="15" customHeight="1">
      <c r="C11" s="66">
        <v>5</v>
      </c>
      <c r="D11" s="79"/>
      <c r="G11" s="76">
        <v>17959</v>
      </c>
      <c r="H11" s="77">
        <v>40864658</v>
      </c>
      <c r="I11" s="17">
        <v>17062</v>
      </c>
      <c r="J11" s="17">
        <v>3987653</v>
      </c>
      <c r="K11" s="17">
        <v>897</v>
      </c>
      <c r="L11" s="17">
        <v>36877005</v>
      </c>
      <c r="M11" s="17"/>
      <c r="N11" s="17">
        <v>594</v>
      </c>
      <c r="O11" s="17">
        <v>680976</v>
      </c>
      <c r="P11" s="17">
        <v>16</v>
      </c>
      <c r="Q11" s="17">
        <v>33000620</v>
      </c>
      <c r="R11" s="17">
        <v>108</v>
      </c>
      <c r="S11" s="17">
        <v>1960358</v>
      </c>
      <c r="T11" s="17">
        <v>179</v>
      </c>
      <c r="U11" s="17">
        <v>1235051</v>
      </c>
      <c r="V11" s="32"/>
    </row>
    <row r="12" spans="2:23" ht="13.5" customHeight="1">
      <c r="B12" s="16"/>
      <c r="C12" s="66">
        <v>6</v>
      </c>
      <c r="G12" s="76">
        <v>18066</v>
      </c>
      <c r="H12" s="17">
        <v>39485621</v>
      </c>
      <c r="I12" s="17">
        <v>17188</v>
      </c>
      <c r="J12" s="17">
        <v>3914045</v>
      </c>
      <c r="K12" s="17">
        <v>878</v>
      </c>
      <c r="L12" s="17">
        <v>35571576</v>
      </c>
      <c r="M12" s="17"/>
      <c r="N12" s="17">
        <v>577</v>
      </c>
      <c r="O12" s="17">
        <v>695988</v>
      </c>
      <c r="P12" s="17">
        <v>17</v>
      </c>
      <c r="Q12" s="17">
        <v>31542694</v>
      </c>
      <c r="R12" s="17">
        <v>107</v>
      </c>
      <c r="S12" s="17">
        <v>2015638</v>
      </c>
      <c r="T12" s="17">
        <v>177</v>
      </c>
      <c r="U12" s="17">
        <v>1317256</v>
      </c>
      <c r="V12" s="32"/>
    </row>
    <row r="13" spans="2:23" ht="7.5" customHeight="1">
      <c r="B13" s="16"/>
      <c r="C13" s="36"/>
      <c r="D13" s="16"/>
      <c r="E13" s="16"/>
      <c r="F13" s="16"/>
      <c r="G13" s="76"/>
      <c r="H13" s="16"/>
      <c r="I13" s="17"/>
      <c r="J13" s="17"/>
      <c r="K13" s="17"/>
      <c r="L13" s="17"/>
      <c r="M13" s="17"/>
      <c r="N13" s="16"/>
      <c r="O13" s="17"/>
      <c r="P13" s="17"/>
      <c r="Q13" s="17"/>
      <c r="R13" s="17"/>
      <c r="S13" s="17"/>
      <c r="T13" s="17"/>
      <c r="U13" s="17"/>
      <c r="V13" s="16"/>
    </row>
    <row r="14" spans="2:23" s="80" customFormat="1" ht="17.25" customHeight="1">
      <c r="B14" s="81"/>
      <c r="C14" s="82">
        <v>7</v>
      </c>
      <c r="D14" s="81"/>
      <c r="E14" s="81"/>
      <c r="F14" s="83"/>
      <c r="G14" s="84">
        <f>I14+K14</f>
        <v>18026</v>
      </c>
      <c r="H14" s="84">
        <f>SUM(H16:H27)</f>
        <v>38598547</v>
      </c>
      <c r="I14" s="84">
        <v>17161</v>
      </c>
      <c r="J14" s="84">
        <f>SUM(J16:J27)</f>
        <v>4005325</v>
      </c>
      <c r="K14" s="84">
        <f>N14+P14+R14+T14</f>
        <v>865</v>
      </c>
      <c r="L14" s="84">
        <f>SUM(L16:L27)</f>
        <v>34593222</v>
      </c>
      <c r="M14" s="84"/>
      <c r="N14" s="84">
        <v>576</v>
      </c>
      <c r="O14" s="84">
        <f>SUM(O16:O27)</f>
        <v>714494</v>
      </c>
      <c r="P14" s="84">
        <v>17</v>
      </c>
      <c r="Q14" s="84">
        <f>SUM(Q16:Q27)</f>
        <v>30566008</v>
      </c>
      <c r="R14" s="84">
        <v>105</v>
      </c>
      <c r="S14" s="84">
        <f>SUM(S16:S27)</f>
        <v>2006663</v>
      </c>
      <c r="T14" s="84">
        <v>167</v>
      </c>
      <c r="U14" s="84">
        <f>SUM(U16:U27)</f>
        <v>1306057</v>
      </c>
      <c r="V14" s="81"/>
    </row>
    <row r="15" spans="2:23" s="85" customFormat="1" ht="8.25" customHeight="1">
      <c r="B15" s="86"/>
      <c r="C15" s="87"/>
      <c r="D15" s="86"/>
      <c r="E15" s="86"/>
      <c r="F15" s="88"/>
      <c r="G15" s="89"/>
      <c r="H15" s="86"/>
      <c r="I15" s="89"/>
      <c r="J15" s="89"/>
      <c r="K15" s="89"/>
      <c r="L15" s="89"/>
      <c r="M15" s="89"/>
      <c r="N15" s="86"/>
      <c r="O15" s="89"/>
      <c r="P15" s="89"/>
      <c r="Q15" s="89"/>
      <c r="R15" s="89"/>
      <c r="S15" s="89"/>
      <c r="T15" s="89"/>
      <c r="U15" s="89"/>
      <c r="V15" s="86"/>
    </row>
    <row r="16" spans="2:23" ht="15" customHeight="1">
      <c r="B16" s="16"/>
      <c r="C16" s="36">
        <v>7</v>
      </c>
      <c r="D16" s="75" t="s">
        <v>41</v>
      </c>
      <c r="E16" s="16">
        <v>1</v>
      </c>
      <c r="F16" s="27" t="s">
        <v>42</v>
      </c>
      <c r="G16" s="84">
        <f t="shared" ref="G16:G27" si="0">I16+K16</f>
        <v>18063</v>
      </c>
      <c r="H16" s="84">
        <f t="shared" ref="H16:H27" si="1">J16+L16</f>
        <v>3670219</v>
      </c>
      <c r="I16" s="84">
        <v>17187</v>
      </c>
      <c r="J16" s="84">
        <v>510799</v>
      </c>
      <c r="K16" s="84">
        <f t="shared" ref="K16:K27" si="2">N16+P16+R16+T16</f>
        <v>876</v>
      </c>
      <c r="L16" s="84">
        <f t="shared" ref="L16:L27" si="3">O16+Q16+S16+U16</f>
        <v>3159420</v>
      </c>
      <c r="M16" s="84"/>
      <c r="N16" s="84">
        <v>576</v>
      </c>
      <c r="O16" s="84">
        <v>67943</v>
      </c>
      <c r="P16" s="84">
        <v>17</v>
      </c>
      <c r="Q16" s="84">
        <v>2751021</v>
      </c>
      <c r="R16" s="84">
        <v>107</v>
      </c>
      <c r="S16" s="84">
        <v>201584</v>
      </c>
      <c r="T16" s="84">
        <v>176</v>
      </c>
      <c r="U16" s="84">
        <v>138872</v>
      </c>
      <c r="V16" s="16"/>
    </row>
    <row r="17" spans="2:22" ht="15" customHeight="1">
      <c r="B17" s="16"/>
      <c r="C17" s="16"/>
      <c r="D17" s="16"/>
      <c r="E17" s="16">
        <v>2</v>
      </c>
      <c r="F17" s="27"/>
      <c r="G17" s="84">
        <f t="shared" si="0"/>
        <v>18041</v>
      </c>
      <c r="H17" s="84">
        <f t="shared" si="1"/>
        <v>3704012</v>
      </c>
      <c r="I17" s="84">
        <v>17178</v>
      </c>
      <c r="J17" s="84">
        <v>512735</v>
      </c>
      <c r="K17" s="84">
        <f t="shared" si="2"/>
        <v>863</v>
      </c>
      <c r="L17" s="84">
        <f t="shared" si="3"/>
        <v>3191277</v>
      </c>
      <c r="M17" s="84"/>
      <c r="N17" s="84">
        <v>570</v>
      </c>
      <c r="O17" s="84">
        <v>67322</v>
      </c>
      <c r="P17" s="84">
        <v>17</v>
      </c>
      <c r="Q17" s="84">
        <v>2775073</v>
      </c>
      <c r="R17" s="84">
        <v>106</v>
      </c>
      <c r="S17" s="84">
        <v>191558</v>
      </c>
      <c r="T17" s="84">
        <v>170</v>
      </c>
      <c r="U17" s="84">
        <v>157324</v>
      </c>
      <c r="V17" s="16"/>
    </row>
    <row r="18" spans="2:22" ht="15" customHeight="1">
      <c r="B18" s="16"/>
      <c r="C18" s="16"/>
      <c r="D18" s="16"/>
      <c r="E18" s="16">
        <v>3</v>
      </c>
      <c r="F18" s="27"/>
      <c r="G18" s="84">
        <f t="shared" si="0"/>
        <v>18061</v>
      </c>
      <c r="H18" s="84">
        <f t="shared" si="1"/>
        <v>3665323</v>
      </c>
      <c r="I18" s="84">
        <v>17199</v>
      </c>
      <c r="J18" s="84">
        <v>515950</v>
      </c>
      <c r="K18" s="84">
        <f t="shared" si="2"/>
        <v>862</v>
      </c>
      <c r="L18" s="84">
        <f t="shared" si="3"/>
        <v>3149373</v>
      </c>
      <c r="M18" s="84"/>
      <c r="N18" s="84">
        <v>569</v>
      </c>
      <c r="O18" s="84">
        <v>61781</v>
      </c>
      <c r="P18" s="84">
        <v>17</v>
      </c>
      <c r="Q18" s="84">
        <v>2811507</v>
      </c>
      <c r="R18" s="84">
        <v>106</v>
      </c>
      <c r="S18" s="84">
        <v>156919</v>
      </c>
      <c r="T18" s="84">
        <v>170</v>
      </c>
      <c r="U18" s="84">
        <v>119166</v>
      </c>
      <c r="V18" s="16"/>
    </row>
    <row r="19" spans="2:22" ht="15" customHeight="1">
      <c r="B19" s="16"/>
      <c r="C19" s="16"/>
      <c r="D19" s="16"/>
      <c r="E19" s="16">
        <v>4</v>
      </c>
      <c r="F19" s="27"/>
      <c r="G19" s="84">
        <f t="shared" si="0"/>
        <v>18137</v>
      </c>
      <c r="H19" s="84">
        <f t="shared" si="1"/>
        <v>3415501</v>
      </c>
      <c r="I19" s="84">
        <v>17254</v>
      </c>
      <c r="J19" s="84">
        <v>426615</v>
      </c>
      <c r="K19" s="84">
        <f t="shared" si="2"/>
        <v>883</v>
      </c>
      <c r="L19" s="84">
        <f t="shared" si="3"/>
        <v>2988886</v>
      </c>
      <c r="M19" s="84"/>
      <c r="N19" s="84">
        <v>590</v>
      </c>
      <c r="O19" s="84">
        <v>51407</v>
      </c>
      <c r="P19" s="84">
        <v>17</v>
      </c>
      <c r="Q19" s="84">
        <v>2780773</v>
      </c>
      <c r="R19" s="84">
        <v>106</v>
      </c>
      <c r="S19" s="84">
        <v>98831</v>
      </c>
      <c r="T19" s="84">
        <v>170</v>
      </c>
      <c r="U19" s="84">
        <v>57875</v>
      </c>
      <c r="V19" s="16"/>
    </row>
    <row r="20" spans="2:22" ht="15" customHeight="1">
      <c r="B20" s="16"/>
      <c r="C20" s="16"/>
      <c r="D20" s="16"/>
      <c r="E20" s="16">
        <v>5</v>
      </c>
      <c r="F20" s="27"/>
      <c r="G20" s="84">
        <f t="shared" si="0"/>
        <v>18081</v>
      </c>
      <c r="H20" s="84">
        <f t="shared" si="1"/>
        <v>2956819</v>
      </c>
      <c r="I20" s="84">
        <v>17196</v>
      </c>
      <c r="J20" s="84">
        <v>364850</v>
      </c>
      <c r="K20" s="84">
        <f t="shared" si="2"/>
        <v>885</v>
      </c>
      <c r="L20" s="84">
        <f t="shared" si="3"/>
        <v>2591969</v>
      </c>
      <c r="M20" s="84"/>
      <c r="N20" s="84">
        <v>592</v>
      </c>
      <c r="O20" s="84">
        <v>50724</v>
      </c>
      <c r="P20" s="84">
        <v>17</v>
      </c>
      <c r="Q20" s="84">
        <v>2411514</v>
      </c>
      <c r="R20" s="84">
        <v>106</v>
      </c>
      <c r="S20" s="84">
        <v>88645</v>
      </c>
      <c r="T20" s="84">
        <v>170</v>
      </c>
      <c r="U20" s="84">
        <v>41086</v>
      </c>
      <c r="V20" s="16"/>
    </row>
    <row r="21" spans="2:22" ht="15" customHeight="1">
      <c r="B21" s="16"/>
      <c r="C21" s="16"/>
      <c r="D21" s="16"/>
      <c r="E21" s="16">
        <v>6</v>
      </c>
      <c r="F21" s="27"/>
      <c r="G21" s="84">
        <f t="shared" si="0"/>
        <v>18048</v>
      </c>
      <c r="H21" s="84">
        <f t="shared" si="1"/>
        <v>3238008</v>
      </c>
      <c r="I21" s="84">
        <v>17167</v>
      </c>
      <c r="J21" s="84">
        <v>283244</v>
      </c>
      <c r="K21" s="84">
        <f t="shared" si="2"/>
        <v>881</v>
      </c>
      <c r="L21" s="84">
        <f t="shared" si="3"/>
        <v>2954764</v>
      </c>
      <c r="M21" s="84"/>
      <c r="N21" s="84">
        <v>589</v>
      </c>
      <c r="O21" s="84">
        <v>55150</v>
      </c>
      <c r="P21" s="84">
        <v>17</v>
      </c>
      <c r="Q21" s="84">
        <v>2668848</v>
      </c>
      <c r="R21" s="84">
        <v>105</v>
      </c>
      <c r="S21" s="84">
        <v>162656</v>
      </c>
      <c r="T21" s="84">
        <v>170</v>
      </c>
      <c r="U21" s="84">
        <v>68110</v>
      </c>
      <c r="V21" s="16"/>
    </row>
    <row r="22" spans="2:22" ht="15" customHeight="1">
      <c r="B22" s="16"/>
      <c r="C22" s="16"/>
      <c r="D22" s="16"/>
      <c r="E22" s="16">
        <v>7</v>
      </c>
      <c r="F22" s="27"/>
      <c r="G22" s="84">
        <f t="shared" si="0"/>
        <v>18008</v>
      </c>
      <c r="H22" s="84">
        <f t="shared" si="1"/>
        <v>3383327</v>
      </c>
      <c r="I22" s="84">
        <v>17131</v>
      </c>
      <c r="J22" s="84">
        <v>218916</v>
      </c>
      <c r="K22" s="84">
        <f t="shared" si="2"/>
        <v>877</v>
      </c>
      <c r="L22" s="84">
        <f t="shared" si="3"/>
        <v>3164411</v>
      </c>
      <c r="M22" s="84"/>
      <c r="N22" s="84">
        <v>585</v>
      </c>
      <c r="O22" s="84">
        <v>70526</v>
      </c>
      <c r="P22" s="84">
        <v>17</v>
      </c>
      <c r="Q22" s="84">
        <v>2720560</v>
      </c>
      <c r="R22" s="84">
        <v>105</v>
      </c>
      <c r="S22" s="84">
        <v>221217</v>
      </c>
      <c r="T22" s="84">
        <v>170</v>
      </c>
      <c r="U22" s="84">
        <v>152108</v>
      </c>
      <c r="V22" s="16"/>
    </row>
    <row r="23" spans="2:22" ht="15" customHeight="1">
      <c r="B23" s="16"/>
      <c r="C23" s="16"/>
      <c r="D23" s="16"/>
      <c r="E23" s="16">
        <v>8</v>
      </c>
      <c r="F23" s="27"/>
      <c r="G23" s="84">
        <f t="shared" si="0"/>
        <v>18838</v>
      </c>
      <c r="H23" s="84">
        <f t="shared" si="1"/>
        <v>2741549</v>
      </c>
      <c r="I23" s="84">
        <v>17966</v>
      </c>
      <c r="J23" s="84">
        <v>166545</v>
      </c>
      <c r="K23" s="84">
        <f t="shared" si="2"/>
        <v>872</v>
      </c>
      <c r="L23" s="84">
        <f t="shared" si="3"/>
        <v>2575004</v>
      </c>
      <c r="M23" s="84"/>
      <c r="N23" s="84">
        <v>581</v>
      </c>
      <c r="O23" s="84">
        <v>65089</v>
      </c>
      <c r="P23" s="84">
        <v>17</v>
      </c>
      <c r="Q23" s="84">
        <v>2150713</v>
      </c>
      <c r="R23" s="84">
        <v>105</v>
      </c>
      <c r="S23" s="84">
        <v>211591</v>
      </c>
      <c r="T23" s="84">
        <v>169</v>
      </c>
      <c r="U23" s="84">
        <v>147611</v>
      </c>
      <c r="V23" s="16"/>
    </row>
    <row r="24" spans="2:22" ht="15" customHeight="1">
      <c r="B24" s="16"/>
      <c r="C24" s="16"/>
      <c r="D24" s="16"/>
      <c r="E24" s="16">
        <v>9</v>
      </c>
      <c r="F24" s="27"/>
      <c r="G24" s="84">
        <f t="shared" si="0"/>
        <v>17952</v>
      </c>
      <c r="H24" s="84">
        <f t="shared" si="1"/>
        <v>3424830</v>
      </c>
      <c r="I24" s="84">
        <v>17082</v>
      </c>
      <c r="J24" s="84">
        <v>166143</v>
      </c>
      <c r="K24" s="84">
        <f t="shared" si="2"/>
        <v>870</v>
      </c>
      <c r="L24" s="84">
        <f t="shared" si="3"/>
        <v>3258687</v>
      </c>
      <c r="M24" s="84"/>
      <c r="N24" s="84">
        <v>580</v>
      </c>
      <c r="O24" s="84">
        <v>67497</v>
      </c>
      <c r="P24" s="84">
        <v>17</v>
      </c>
      <c r="Q24" s="84">
        <v>2812459</v>
      </c>
      <c r="R24" s="84">
        <v>105</v>
      </c>
      <c r="S24" s="84">
        <v>208129</v>
      </c>
      <c r="T24" s="84">
        <v>168</v>
      </c>
      <c r="U24" s="84">
        <v>170602</v>
      </c>
      <c r="V24" s="16"/>
    </row>
    <row r="25" spans="2:22" ht="15" customHeight="1">
      <c r="B25" s="16"/>
      <c r="C25" s="16"/>
      <c r="D25" s="16"/>
      <c r="E25" s="16">
        <v>10</v>
      </c>
      <c r="F25" s="27"/>
      <c r="G25" s="84">
        <f t="shared" si="0"/>
        <v>17970</v>
      </c>
      <c r="H25" s="84">
        <f t="shared" si="1"/>
        <v>2984241</v>
      </c>
      <c r="I25" s="84">
        <v>17102</v>
      </c>
      <c r="J25" s="84">
        <v>184924</v>
      </c>
      <c r="K25" s="84">
        <f t="shared" si="2"/>
        <v>868</v>
      </c>
      <c r="L25" s="84">
        <f t="shared" si="3"/>
        <v>2799317</v>
      </c>
      <c r="M25" s="84"/>
      <c r="N25" s="84">
        <v>576</v>
      </c>
      <c r="O25" s="84">
        <v>54621</v>
      </c>
      <c r="P25" s="84">
        <v>17</v>
      </c>
      <c r="Q25" s="84">
        <v>2487663</v>
      </c>
      <c r="R25" s="84">
        <v>105</v>
      </c>
      <c r="S25" s="84">
        <v>149176</v>
      </c>
      <c r="T25" s="84">
        <v>170</v>
      </c>
      <c r="U25" s="84">
        <v>107857</v>
      </c>
      <c r="V25" s="16"/>
    </row>
    <row r="26" spans="2:22" ht="15" customHeight="1">
      <c r="B26" s="16"/>
      <c r="C26" s="16"/>
      <c r="D26" s="16"/>
      <c r="E26" s="16">
        <v>11</v>
      </c>
      <c r="F26" s="27"/>
      <c r="G26" s="84">
        <f t="shared" si="0"/>
        <v>18008</v>
      </c>
      <c r="H26" s="84">
        <f t="shared" si="1"/>
        <v>2433312</v>
      </c>
      <c r="I26" s="84">
        <v>17138</v>
      </c>
      <c r="J26" s="84">
        <v>266747</v>
      </c>
      <c r="K26" s="84">
        <f t="shared" si="2"/>
        <v>870</v>
      </c>
      <c r="L26" s="84">
        <f t="shared" si="3"/>
        <v>2166565</v>
      </c>
      <c r="M26" s="84"/>
      <c r="N26" s="84">
        <v>580</v>
      </c>
      <c r="O26" s="84">
        <v>43977</v>
      </c>
      <c r="P26" s="84">
        <v>16</v>
      </c>
      <c r="Q26" s="84">
        <v>1944183</v>
      </c>
      <c r="R26" s="84">
        <v>105</v>
      </c>
      <c r="S26" s="84">
        <v>127444</v>
      </c>
      <c r="T26" s="84">
        <v>169</v>
      </c>
      <c r="U26" s="84">
        <v>50961</v>
      </c>
      <c r="V26" s="16"/>
    </row>
    <row r="27" spans="2:22" ht="15" customHeight="1">
      <c r="B27" s="58"/>
      <c r="C27" s="58"/>
      <c r="D27" s="58"/>
      <c r="E27" s="58">
        <v>12</v>
      </c>
      <c r="F27" s="90"/>
      <c r="G27" s="91">
        <f t="shared" si="0"/>
        <v>18026</v>
      </c>
      <c r="H27" s="91">
        <f t="shared" si="1"/>
        <v>2981406</v>
      </c>
      <c r="I27" s="91">
        <v>17161</v>
      </c>
      <c r="J27" s="91">
        <v>387857</v>
      </c>
      <c r="K27" s="91">
        <f t="shared" si="2"/>
        <v>865</v>
      </c>
      <c r="L27" s="91">
        <f t="shared" si="3"/>
        <v>2593549</v>
      </c>
      <c r="M27" s="91"/>
      <c r="N27" s="91">
        <v>576</v>
      </c>
      <c r="O27" s="91">
        <v>58457</v>
      </c>
      <c r="P27" s="91">
        <v>17</v>
      </c>
      <c r="Q27" s="91">
        <v>2251694</v>
      </c>
      <c r="R27" s="91">
        <v>105</v>
      </c>
      <c r="S27" s="91">
        <v>188913</v>
      </c>
      <c r="T27" s="91">
        <v>167</v>
      </c>
      <c r="U27" s="91">
        <v>94485</v>
      </c>
      <c r="V27" s="58"/>
    </row>
    <row r="28" spans="2:22" ht="18" customHeight="1">
      <c r="B28" s="15" t="s">
        <v>43</v>
      </c>
      <c r="H28" s="16"/>
    </row>
    <row r="29" spans="2:22" ht="13.5" customHeight="1"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</row>
    <row r="30" spans="2:22" ht="13.5" customHeight="1"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4" spans="3:22" ht="13.5" customHeight="1">
      <c r="C34" s="66"/>
      <c r="G34" s="17"/>
      <c r="H34" s="7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32"/>
    </row>
  </sheetData>
  <mergeCells count="11">
    <mergeCell ref="L2:O2"/>
    <mergeCell ref="B4:F6"/>
    <mergeCell ref="G4:H5"/>
    <mergeCell ref="I4:J5"/>
    <mergeCell ref="K4:M4"/>
    <mergeCell ref="N4:U4"/>
    <mergeCell ref="K5:L5"/>
    <mergeCell ref="N5:O5"/>
    <mergeCell ref="P5:Q5"/>
    <mergeCell ref="R5:S5"/>
    <mergeCell ref="T5:U5"/>
  </mergeCells>
  <phoneticPr fontId="8"/>
  <pageMargins left="0.78749999999999998" right="0.78749999999999998" top="0.98402777777777795" bottom="0.98402777777777795" header="0.511811023622047" footer="0.511811023622047"/>
  <pageSetup paperSize="9"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1"/>
  <sheetViews>
    <sheetView showGridLines="0" view="pageBreakPreview" zoomScaleNormal="100" workbookViewId="0">
      <selection activeCell="A29" sqref="A29"/>
    </sheetView>
  </sheetViews>
  <sheetFormatPr defaultColWidth="9" defaultRowHeight="13.5" customHeight="1"/>
  <cols>
    <col min="1" max="1" width="3.75" style="15" customWidth="1"/>
    <col min="2" max="2" width="4" style="15" customWidth="1"/>
    <col min="3" max="3" width="3.625" style="15" customWidth="1"/>
    <col min="4" max="4" width="5" style="15" customWidth="1"/>
    <col min="5" max="5" width="8.625" style="15" customWidth="1"/>
    <col min="6" max="6" width="9.625" style="15" customWidth="1"/>
    <col min="7" max="7" width="8.625" style="15" customWidth="1"/>
    <col min="8" max="8" width="9.625" style="15" customWidth="1"/>
    <col min="9" max="9" width="8.625" style="15" customWidth="1"/>
    <col min="10" max="10" width="9.625" style="15" customWidth="1"/>
    <col min="11" max="14" width="6.375" style="15" customWidth="1"/>
    <col min="15" max="16384" width="9" style="15"/>
  </cols>
  <sheetData>
    <row r="2" spans="2:14" ht="18" customHeight="1">
      <c r="F2" s="78" t="s">
        <v>44</v>
      </c>
      <c r="G2" s="10" t="s">
        <v>45</v>
      </c>
      <c r="H2" s="10"/>
      <c r="I2" s="10"/>
      <c r="J2" s="10"/>
      <c r="K2" s="10"/>
    </row>
    <row r="3" spans="2:14" ht="18" customHeight="1"/>
    <row r="4" spans="2:14" ht="18" customHeight="1">
      <c r="B4" s="9" t="s">
        <v>13</v>
      </c>
      <c r="C4" s="9"/>
      <c r="D4" s="9"/>
      <c r="E4" s="8" t="s">
        <v>46</v>
      </c>
      <c r="F4" s="8"/>
      <c r="G4" s="8" t="s">
        <v>47</v>
      </c>
      <c r="H4" s="8"/>
      <c r="I4" s="8" t="s">
        <v>48</v>
      </c>
      <c r="J4" s="8"/>
      <c r="K4" s="8" t="s">
        <v>49</v>
      </c>
      <c r="L4" s="8"/>
      <c r="M4" s="7" t="s">
        <v>50</v>
      </c>
      <c r="N4" s="7"/>
    </row>
    <row r="5" spans="2:14" ht="18" customHeight="1">
      <c r="B5" s="9"/>
      <c r="C5" s="9"/>
      <c r="D5" s="9"/>
      <c r="E5" s="71" t="s">
        <v>51</v>
      </c>
      <c r="F5" s="72" t="s">
        <v>52</v>
      </c>
      <c r="G5" s="71" t="s">
        <v>51</v>
      </c>
      <c r="H5" s="72" t="s">
        <v>52</v>
      </c>
      <c r="I5" s="71" t="s">
        <v>51</v>
      </c>
      <c r="J5" s="70" t="s">
        <v>52</v>
      </c>
      <c r="K5" s="71" t="s">
        <v>51</v>
      </c>
      <c r="L5" s="72" t="s">
        <v>52</v>
      </c>
      <c r="M5" s="71" t="s">
        <v>51</v>
      </c>
      <c r="N5" s="72" t="s">
        <v>52</v>
      </c>
    </row>
    <row r="6" spans="2:14" ht="6.75" customHeight="1">
      <c r="B6" s="16"/>
      <c r="C6" s="16"/>
      <c r="D6" s="16"/>
      <c r="E6" s="93"/>
      <c r="F6" s="16"/>
      <c r="G6" s="16"/>
      <c r="H6" s="16"/>
      <c r="I6" s="16"/>
      <c r="J6" s="16"/>
      <c r="K6" s="16"/>
      <c r="L6" s="16"/>
      <c r="M6" s="16"/>
      <c r="N6" s="16"/>
    </row>
    <row r="7" spans="2:14" ht="18" customHeight="1">
      <c r="B7" s="16" t="s">
        <v>53</v>
      </c>
      <c r="C7" s="51" t="s">
        <v>40</v>
      </c>
      <c r="D7" s="16" t="s">
        <v>54</v>
      </c>
      <c r="E7" s="94">
        <v>41947</v>
      </c>
      <c r="F7" s="95">
        <v>118637</v>
      </c>
      <c r="G7" s="95">
        <v>41780</v>
      </c>
      <c r="H7" s="95">
        <v>118308</v>
      </c>
      <c r="I7" s="95">
        <v>32682</v>
      </c>
      <c r="J7" s="95">
        <v>100334</v>
      </c>
      <c r="K7" s="96">
        <v>77.912604000286095</v>
      </c>
      <c r="L7" s="96">
        <v>84.572266662171202</v>
      </c>
      <c r="M7" s="96">
        <v>78.224030636668303</v>
      </c>
      <c r="N7" s="96">
        <v>84.807451736146305</v>
      </c>
    </row>
    <row r="8" spans="2:14" ht="18" customHeight="1">
      <c r="B8" s="16"/>
      <c r="C8" s="51">
        <v>5</v>
      </c>
      <c r="D8" s="16"/>
      <c r="E8" s="94">
        <v>44314</v>
      </c>
      <c r="F8" s="95">
        <v>119982</v>
      </c>
      <c r="G8" s="95">
        <v>44178</v>
      </c>
      <c r="H8" s="95">
        <v>115717</v>
      </c>
      <c r="I8" s="95">
        <v>35927</v>
      </c>
      <c r="J8" s="95">
        <v>104817</v>
      </c>
      <c r="K8" s="96">
        <v>81.073701313354704</v>
      </c>
      <c r="L8" s="96">
        <v>87.360604090613606</v>
      </c>
      <c r="M8" s="96">
        <v>81.323283082076998</v>
      </c>
      <c r="N8" s="96">
        <v>90.580467865568593</v>
      </c>
    </row>
    <row r="9" spans="2:14" ht="18" customHeight="1">
      <c r="B9" s="16"/>
      <c r="C9" s="16">
        <v>10</v>
      </c>
      <c r="D9" s="16"/>
      <c r="E9" s="94">
        <v>46514</v>
      </c>
      <c r="F9" s="95">
        <v>119842</v>
      </c>
      <c r="G9" s="95">
        <v>46380</v>
      </c>
      <c r="H9" s="95">
        <v>116725</v>
      </c>
      <c r="I9" s="95">
        <v>39710</v>
      </c>
      <c r="J9" s="95">
        <v>108734</v>
      </c>
      <c r="K9" s="96">
        <v>85.372146020553004</v>
      </c>
      <c r="L9" s="96">
        <v>90.731129320271705</v>
      </c>
      <c r="M9" s="96">
        <v>85.618801207416993</v>
      </c>
      <c r="N9" s="96">
        <v>93.153994431355699</v>
      </c>
    </row>
    <row r="10" spans="2:14" ht="18" customHeight="1">
      <c r="B10" s="16"/>
      <c r="C10" s="16">
        <v>15</v>
      </c>
      <c r="D10" s="16"/>
      <c r="E10" s="94">
        <v>49513</v>
      </c>
      <c r="F10" s="95">
        <v>119502</v>
      </c>
      <c r="G10" s="95">
        <v>48786</v>
      </c>
      <c r="H10" s="95">
        <v>116993</v>
      </c>
      <c r="I10" s="95">
        <v>42401</v>
      </c>
      <c r="J10" s="95">
        <v>109694</v>
      </c>
      <c r="K10" s="96">
        <v>85.636095570860206</v>
      </c>
      <c r="L10" s="96">
        <v>91.792605981489899</v>
      </c>
      <c r="M10" s="96">
        <v>86.9122289181323</v>
      </c>
      <c r="N10" s="96">
        <v>93.761165197917805</v>
      </c>
    </row>
    <row r="11" spans="2:14" ht="18" customHeight="1">
      <c r="B11" s="16"/>
      <c r="C11" s="16">
        <v>18</v>
      </c>
      <c r="D11" s="16"/>
      <c r="E11" s="94">
        <v>51430</v>
      </c>
      <c r="F11" s="95">
        <v>119215</v>
      </c>
      <c r="G11" s="95">
        <v>50873</v>
      </c>
      <c r="H11" s="95">
        <v>117668</v>
      </c>
      <c r="I11" s="95">
        <v>44165</v>
      </c>
      <c r="J11" s="95">
        <v>109368</v>
      </c>
      <c r="K11" s="96">
        <v>85.874003499902798</v>
      </c>
      <c r="L11" s="96">
        <v>91.740133372478297</v>
      </c>
      <c r="M11" s="96">
        <v>86.814223654984005</v>
      </c>
      <c r="N11" s="96">
        <v>92.946255566509194</v>
      </c>
    </row>
    <row r="12" spans="2:14" ht="18" customHeight="1">
      <c r="B12" s="16"/>
      <c r="C12" s="16">
        <v>19</v>
      </c>
      <c r="D12" s="16"/>
      <c r="E12" s="94">
        <v>52190</v>
      </c>
      <c r="F12" s="95">
        <v>119349</v>
      </c>
      <c r="G12" s="95">
        <v>51689</v>
      </c>
      <c r="H12" s="95">
        <v>117525</v>
      </c>
      <c r="I12" s="95">
        <v>44710</v>
      </c>
      <c r="J12" s="95">
        <v>109436</v>
      </c>
      <c r="K12" s="96">
        <v>85.667752442996701</v>
      </c>
      <c r="L12" s="96">
        <v>91.694107198216997</v>
      </c>
      <c r="M12" s="96">
        <v>86.498094372110103</v>
      </c>
      <c r="N12" s="96">
        <v>93.117209104445905</v>
      </c>
    </row>
    <row r="13" spans="2:14" ht="18" customHeight="1">
      <c r="B13" s="16"/>
      <c r="C13" s="16">
        <v>20</v>
      </c>
      <c r="D13" s="16"/>
      <c r="E13" s="94">
        <v>52847</v>
      </c>
      <c r="F13" s="95">
        <v>119284</v>
      </c>
      <c r="G13" s="95">
        <v>52373</v>
      </c>
      <c r="H13" s="95">
        <v>117525</v>
      </c>
      <c r="I13" s="95">
        <v>44708</v>
      </c>
      <c r="J13" s="95">
        <v>109424</v>
      </c>
      <c r="K13" s="96">
        <v>84.598936552689807</v>
      </c>
      <c r="L13" s="96">
        <v>91.734012943898605</v>
      </c>
      <c r="M13" s="96">
        <v>85.364596261432396</v>
      </c>
      <c r="N13" s="96">
        <v>93.106998510955094</v>
      </c>
    </row>
    <row r="14" spans="2:14" ht="18" customHeight="1">
      <c r="B14" s="16"/>
      <c r="C14" s="16">
        <v>21</v>
      </c>
      <c r="D14" s="16"/>
      <c r="E14" s="94">
        <v>52827</v>
      </c>
      <c r="F14" s="95">
        <v>118876</v>
      </c>
      <c r="G14" s="95">
        <v>52366</v>
      </c>
      <c r="H14" s="95">
        <v>117185</v>
      </c>
      <c r="I14" s="95">
        <v>44861</v>
      </c>
      <c r="J14" s="95">
        <v>109130</v>
      </c>
      <c r="K14" s="96">
        <v>84.920589849887406</v>
      </c>
      <c r="L14" s="96">
        <v>91.801541101652106</v>
      </c>
      <c r="M14" s="96">
        <v>85.668181644578496</v>
      </c>
      <c r="N14" s="96">
        <v>93.126253360071701</v>
      </c>
    </row>
    <row r="15" spans="2:14" ht="18" customHeight="1">
      <c r="B15" s="16"/>
      <c r="C15" s="16">
        <v>22</v>
      </c>
      <c r="D15" s="16"/>
      <c r="E15" s="94">
        <v>53376</v>
      </c>
      <c r="F15" s="95">
        <v>118663</v>
      </c>
      <c r="G15" s="95">
        <v>52912</v>
      </c>
      <c r="H15" s="95">
        <v>117286</v>
      </c>
      <c r="I15" s="95">
        <v>44916</v>
      </c>
      <c r="J15" s="95">
        <v>108962</v>
      </c>
      <c r="K15" s="96">
        <v>84.2</v>
      </c>
      <c r="L15" s="96">
        <v>91.8</v>
      </c>
      <c r="M15" s="96">
        <v>84.9</v>
      </c>
      <c r="N15" s="96">
        <v>92.9</v>
      </c>
    </row>
    <row r="16" spans="2:14" ht="18" customHeight="1">
      <c r="B16" s="16"/>
      <c r="C16" s="16">
        <v>23</v>
      </c>
      <c r="D16" s="16"/>
      <c r="E16" s="94">
        <v>53665</v>
      </c>
      <c r="F16" s="95">
        <v>118215</v>
      </c>
      <c r="G16" s="95">
        <v>53202</v>
      </c>
      <c r="H16" s="95">
        <v>116826</v>
      </c>
      <c r="I16" s="95">
        <v>45200</v>
      </c>
      <c r="J16" s="95">
        <v>108618</v>
      </c>
      <c r="K16" s="96">
        <v>84.2</v>
      </c>
      <c r="L16" s="96">
        <v>91.9</v>
      </c>
      <c r="M16" s="96">
        <v>85</v>
      </c>
      <c r="N16" s="96">
        <v>93</v>
      </c>
    </row>
    <row r="17" spans="1:15" ht="18" customHeight="1">
      <c r="B17" s="16"/>
      <c r="C17" s="16">
        <v>24</v>
      </c>
      <c r="D17" s="16"/>
      <c r="E17" s="94">
        <v>53751</v>
      </c>
      <c r="F17" s="95">
        <v>117897</v>
      </c>
      <c r="G17" s="95">
        <v>53286</v>
      </c>
      <c r="H17" s="95">
        <v>116414</v>
      </c>
      <c r="I17" s="95">
        <v>45777</v>
      </c>
      <c r="J17" s="95">
        <v>108367</v>
      </c>
      <c r="K17" s="97">
        <v>85.2</v>
      </c>
      <c r="L17" s="96">
        <v>91.9</v>
      </c>
      <c r="M17" s="96">
        <v>85.9</v>
      </c>
      <c r="N17" s="96">
        <v>93.1</v>
      </c>
    </row>
    <row r="18" spans="1:15" ht="18" customHeight="1">
      <c r="B18" s="16"/>
      <c r="C18" s="16">
        <v>25</v>
      </c>
      <c r="D18" s="16"/>
      <c r="E18" s="94">
        <v>54382</v>
      </c>
      <c r="F18" s="95">
        <v>118150</v>
      </c>
      <c r="G18" s="95">
        <v>53765</v>
      </c>
      <c r="H18" s="95">
        <v>116683</v>
      </c>
      <c r="I18" s="95">
        <v>46438</v>
      </c>
      <c r="J18" s="95">
        <v>108673</v>
      </c>
      <c r="K18" s="97">
        <v>85.4</v>
      </c>
      <c r="L18" s="96">
        <v>92</v>
      </c>
      <c r="M18" s="96">
        <v>86.4</v>
      </c>
      <c r="N18" s="96">
        <v>93.1</v>
      </c>
    </row>
    <row r="19" spans="1:15" ht="18" customHeight="1">
      <c r="B19" s="16"/>
      <c r="C19" s="16">
        <v>26</v>
      </c>
      <c r="D19" s="16"/>
      <c r="E19" s="94">
        <v>54983</v>
      </c>
      <c r="F19" s="95">
        <v>118085</v>
      </c>
      <c r="G19" s="95">
        <v>54364</v>
      </c>
      <c r="H19" s="95">
        <v>116710</v>
      </c>
      <c r="I19" s="95">
        <v>46780</v>
      </c>
      <c r="J19" s="95">
        <v>108696</v>
      </c>
      <c r="K19" s="97">
        <v>85.1</v>
      </c>
      <c r="L19" s="96">
        <v>92</v>
      </c>
      <c r="M19" s="96">
        <v>86</v>
      </c>
      <c r="N19" s="96">
        <v>93.1</v>
      </c>
    </row>
    <row r="20" spans="1:15" ht="18" customHeight="1">
      <c r="B20" s="16"/>
      <c r="C20" s="16">
        <v>27</v>
      </c>
      <c r="D20" s="16"/>
      <c r="E20" s="94">
        <v>54956</v>
      </c>
      <c r="F20" s="95">
        <v>117319</v>
      </c>
      <c r="G20" s="95">
        <v>54332</v>
      </c>
      <c r="H20" s="95">
        <v>115953</v>
      </c>
      <c r="I20" s="95">
        <v>47079</v>
      </c>
      <c r="J20" s="95">
        <v>108016</v>
      </c>
      <c r="K20" s="97">
        <v>85.7</v>
      </c>
      <c r="L20" s="96">
        <v>92.1</v>
      </c>
      <c r="M20" s="96">
        <v>86.7</v>
      </c>
      <c r="N20" s="96">
        <v>93.2</v>
      </c>
    </row>
    <row r="21" spans="1:15" ht="18" customHeight="1">
      <c r="B21" s="16"/>
      <c r="C21" s="16">
        <v>28</v>
      </c>
      <c r="D21" s="27"/>
      <c r="E21" s="94">
        <v>55094</v>
      </c>
      <c r="F21" s="95">
        <v>116721</v>
      </c>
      <c r="G21" s="95">
        <v>54524</v>
      </c>
      <c r="H21" s="95">
        <v>115390</v>
      </c>
      <c r="I21" s="95">
        <v>47505</v>
      </c>
      <c r="J21" s="95">
        <v>107511</v>
      </c>
      <c r="K21" s="97">
        <v>86.2</v>
      </c>
      <c r="L21" s="96">
        <v>92.1</v>
      </c>
      <c r="M21" s="96">
        <v>87.1</v>
      </c>
      <c r="N21" s="96">
        <v>93.2</v>
      </c>
    </row>
    <row r="22" spans="1:15" ht="18" customHeight="1">
      <c r="B22" s="16"/>
      <c r="C22" s="16">
        <v>29</v>
      </c>
      <c r="D22" s="27"/>
      <c r="E22" s="94">
        <v>55392</v>
      </c>
      <c r="F22" s="95">
        <v>116329</v>
      </c>
      <c r="G22" s="95">
        <v>54819</v>
      </c>
      <c r="H22" s="95">
        <v>114967</v>
      </c>
      <c r="I22" s="95">
        <v>48250</v>
      </c>
      <c r="J22" s="95">
        <v>107204</v>
      </c>
      <c r="K22" s="97">
        <v>87.1</v>
      </c>
      <c r="L22" s="96">
        <v>92.2</v>
      </c>
      <c r="M22" s="96">
        <v>88</v>
      </c>
      <c r="N22" s="96">
        <v>93.2</v>
      </c>
    </row>
    <row r="23" spans="1:15" ht="18" customHeight="1">
      <c r="B23" s="16"/>
      <c r="C23" s="16">
        <v>30</v>
      </c>
      <c r="D23" s="27"/>
      <c r="E23" s="95">
        <v>55943</v>
      </c>
      <c r="F23" s="95">
        <v>116150</v>
      </c>
      <c r="G23" s="95">
        <v>55303</v>
      </c>
      <c r="H23" s="95">
        <v>114753</v>
      </c>
      <c r="I23" s="95">
        <v>49387</v>
      </c>
      <c r="J23" s="95">
        <v>107107</v>
      </c>
      <c r="K23" s="97">
        <v>88.280928802531193</v>
      </c>
      <c r="L23" s="96">
        <v>92.214377959535099</v>
      </c>
      <c r="M23" s="96">
        <v>89.302569480860001</v>
      </c>
      <c r="N23" s="96">
        <v>93.3369933683651</v>
      </c>
    </row>
    <row r="24" spans="1:15" ht="18" customHeight="1">
      <c r="B24" s="16" t="s">
        <v>14</v>
      </c>
      <c r="C24" s="51" t="s">
        <v>40</v>
      </c>
      <c r="D24" s="27"/>
      <c r="E24" s="95">
        <v>56107</v>
      </c>
      <c r="F24" s="95">
        <v>115525</v>
      </c>
      <c r="G24" s="95">
        <v>55943</v>
      </c>
      <c r="H24" s="95">
        <v>115108</v>
      </c>
      <c r="I24" s="95">
        <v>49428</v>
      </c>
      <c r="J24" s="95">
        <v>106615</v>
      </c>
      <c r="K24" s="97">
        <v>88.095959504999996</v>
      </c>
      <c r="L24" s="96">
        <v>92.3</v>
      </c>
      <c r="M24" s="96">
        <v>88.354217684999995</v>
      </c>
      <c r="N24" s="96">
        <v>92.6</v>
      </c>
    </row>
    <row r="25" spans="1:15" ht="18" customHeight="1">
      <c r="B25" s="16"/>
      <c r="C25" s="16">
        <v>2</v>
      </c>
      <c r="D25" s="27"/>
      <c r="E25" s="95">
        <v>56273</v>
      </c>
      <c r="F25" s="95">
        <v>114963</v>
      </c>
      <c r="G25" s="95">
        <v>56107</v>
      </c>
      <c r="H25" s="95">
        <v>114555</v>
      </c>
      <c r="I25" s="95">
        <v>49354</v>
      </c>
      <c r="J25" s="95">
        <v>106130</v>
      </c>
      <c r="K25" s="97">
        <v>87.704583014945001</v>
      </c>
      <c r="L25" s="96">
        <v>92.316658403138405</v>
      </c>
      <c r="M25" s="96">
        <v>87.964068654535097</v>
      </c>
      <c r="N25" s="96">
        <v>92.645454148662196</v>
      </c>
    </row>
    <row r="26" spans="1:15" ht="18" customHeight="1">
      <c r="B26" s="16"/>
      <c r="C26" s="51">
        <v>3</v>
      </c>
      <c r="D26" s="27"/>
      <c r="E26" s="95">
        <v>55977</v>
      </c>
      <c r="F26" s="95">
        <v>113953</v>
      </c>
      <c r="G26" s="95">
        <v>55817</v>
      </c>
      <c r="H26" s="95">
        <v>113569</v>
      </c>
      <c r="I26" s="95">
        <v>49493</v>
      </c>
      <c r="J26" s="95">
        <v>105257</v>
      </c>
      <c r="K26" s="97">
        <f>ROUND(I26/E26*100,1)</f>
        <v>88.4</v>
      </c>
      <c r="L26" s="96">
        <f>ROUND(J26/F26*100,1)</f>
        <v>92.4</v>
      </c>
      <c r="M26" s="96">
        <f>ROUND(I26/G26*100,1)</f>
        <v>88.7</v>
      </c>
      <c r="N26" s="96">
        <f>ROUND(J26/H26*100,1)</f>
        <v>92.7</v>
      </c>
    </row>
    <row r="27" spans="1:15" ht="18" customHeight="1">
      <c r="B27" s="16"/>
      <c r="C27" s="51">
        <v>4</v>
      </c>
      <c r="D27" s="27"/>
      <c r="E27" s="95">
        <v>56394</v>
      </c>
      <c r="F27" s="95">
        <v>113656</v>
      </c>
      <c r="G27" s="95">
        <v>56239</v>
      </c>
      <c r="H27" s="95">
        <v>113272</v>
      </c>
      <c r="I27" s="95">
        <v>49904</v>
      </c>
      <c r="J27" s="95">
        <v>105032</v>
      </c>
      <c r="K27" s="97">
        <v>88.5</v>
      </c>
      <c r="L27" s="96">
        <v>92.4</v>
      </c>
      <c r="M27" s="96">
        <v>88.7</v>
      </c>
      <c r="N27" s="96">
        <v>92.7</v>
      </c>
    </row>
    <row r="28" spans="1:15" ht="18" customHeight="1">
      <c r="B28" s="16"/>
      <c r="C28" s="51">
        <v>5</v>
      </c>
      <c r="D28" s="27"/>
      <c r="E28" s="95">
        <v>57044</v>
      </c>
      <c r="F28" s="95">
        <v>113432</v>
      </c>
      <c r="G28" s="95">
        <v>56892</v>
      </c>
      <c r="H28" s="95">
        <v>113052</v>
      </c>
      <c r="I28" s="95">
        <v>50548</v>
      </c>
      <c r="J28" s="95">
        <v>104890</v>
      </c>
      <c r="K28" s="97">
        <v>88.6</v>
      </c>
      <c r="L28" s="96">
        <v>92.5</v>
      </c>
      <c r="M28" s="96">
        <v>88.8</v>
      </c>
      <c r="N28" s="96">
        <v>92.8</v>
      </c>
    </row>
    <row r="29" spans="1:15" s="37" customFormat="1" ht="18" customHeight="1">
      <c r="B29" s="40"/>
      <c r="C29" s="98">
        <v>6</v>
      </c>
      <c r="D29" s="41"/>
      <c r="E29" s="99">
        <v>57034</v>
      </c>
      <c r="F29" s="99">
        <v>112438</v>
      </c>
      <c r="G29" s="99">
        <v>56884</v>
      </c>
      <c r="H29" s="99">
        <v>112068</v>
      </c>
      <c r="I29" s="99">
        <v>50933</v>
      </c>
      <c r="J29" s="99">
        <v>104012</v>
      </c>
      <c r="K29" s="100">
        <f>I29/E29*100</f>
        <v>89.302871971104963</v>
      </c>
      <c r="L29" s="100">
        <f>J29/F29*100</f>
        <v>92.506092246393564</v>
      </c>
      <c r="M29" s="101">
        <f>I29/G29*100</f>
        <v>89.538358765206382</v>
      </c>
      <c r="N29" s="101">
        <f>J29/H29*100</f>
        <v>92.811507299139805</v>
      </c>
    </row>
    <row r="30" spans="1:15" ht="6.75" customHeight="1">
      <c r="A30" s="58"/>
      <c r="B30" s="58"/>
      <c r="C30" s="58"/>
      <c r="D30" s="9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16"/>
    </row>
    <row r="31" spans="1:15" ht="18" customHeight="1">
      <c r="B31" s="15" t="s">
        <v>55</v>
      </c>
    </row>
  </sheetData>
  <mergeCells count="7">
    <mergeCell ref="M4:N4"/>
    <mergeCell ref="G2:K2"/>
    <mergeCell ref="B4:D5"/>
    <mergeCell ref="E4:F4"/>
    <mergeCell ref="G4:H4"/>
    <mergeCell ref="I4:J4"/>
    <mergeCell ref="K4:L4"/>
  </mergeCells>
  <phoneticPr fontId="8"/>
  <pageMargins left="0.2" right="0.2" top="1" bottom="1" header="0.511811023622047" footer="0.511811023622047"/>
  <pageSetup paperSize="9" scale="9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1"/>
  <sheetViews>
    <sheetView showGridLines="0" tabSelected="1" view="pageBreakPreview" zoomScale="120" zoomScaleNormal="100" zoomScalePageLayoutView="120" workbookViewId="0">
      <selection activeCell="G10" sqref="G10"/>
    </sheetView>
  </sheetViews>
  <sheetFormatPr defaultColWidth="9" defaultRowHeight="12.75" customHeight="1"/>
  <cols>
    <col min="1" max="1" width="5" style="15" customWidth="1"/>
    <col min="2" max="2" width="2.625" style="15" customWidth="1"/>
    <col min="3" max="9" width="13.625" style="15" customWidth="1"/>
    <col min="10" max="16384" width="9" style="15"/>
  </cols>
  <sheetData>
    <row r="1" spans="2:9" ht="13.5" customHeight="1"/>
    <row r="2" spans="2:9" ht="18" customHeight="1">
      <c r="D2" s="102" t="s">
        <v>56</v>
      </c>
      <c r="E2" s="10" t="s">
        <v>57</v>
      </c>
      <c r="F2" s="10"/>
      <c r="G2" s="10"/>
    </row>
    <row r="3" spans="2:9" ht="18" customHeight="1">
      <c r="B3" s="15" t="s">
        <v>29</v>
      </c>
    </row>
    <row r="4" spans="2:9" ht="18" customHeight="1">
      <c r="B4" s="2" t="s">
        <v>58</v>
      </c>
      <c r="C4" s="2"/>
      <c r="D4" s="103" t="s">
        <v>59</v>
      </c>
      <c r="E4" s="103" t="s">
        <v>60</v>
      </c>
      <c r="F4" s="104" t="s">
        <v>61</v>
      </c>
      <c r="G4" s="105" t="s">
        <v>62</v>
      </c>
      <c r="H4" s="106" t="s">
        <v>63</v>
      </c>
      <c r="I4" s="107"/>
    </row>
    <row r="5" spans="2:9" ht="18" customHeight="1">
      <c r="B5" s="1" t="s">
        <v>4</v>
      </c>
      <c r="C5" s="1"/>
      <c r="D5" s="108">
        <v>23686478</v>
      </c>
      <c r="E5" s="109">
        <v>23182177</v>
      </c>
      <c r="F5" s="110">
        <v>22038183</v>
      </c>
      <c r="G5" s="111">
        <v>19950525</v>
      </c>
      <c r="H5" s="112">
        <f>SUM(H6:H7)</f>
        <v>19854120</v>
      </c>
      <c r="I5" s="113"/>
    </row>
    <row r="6" spans="2:9" ht="18" customHeight="1">
      <c r="B6" s="114"/>
      <c r="C6" s="115" t="s">
        <v>64</v>
      </c>
      <c r="D6" s="116">
        <v>18211478</v>
      </c>
      <c r="E6" s="117">
        <v>17707177</v>
      </c>
      <c r="F6" s="110">
        <v>16563183</v>
      </c>
      <c r="G6" s="118">
        <v>14460525</v>
      </c>
      <c r="H6" s="119">
        <v>14379120</v>
      </c>
      <c r="I6" s="113"/>
    </row>
    <row r="7" spans="2:9" ht="18" customHeight="1">
      <c r="B7" s="120"/>
      <c r="C7" s="121" t="s">
        <v>65</v>
      </c>
      <c r="D7" s="122">
        <v>5475000</v>
      </c>
      <c r="E7" s="122">
        <v>5475000</v>
      </c>
      <c r="F7" s="110">
        <v>5475000</v>
      </c>
      <c r="G7" s="123">
        <v>5490000</v>
      </c>
      <c r="H7" s="124">
        <v>5475000</v>
      </c>
      <c r="I7" s="113"/>
    </row>
    <row r="8" spans="2:9" ht="18" customHeight="1">
      <c r="B8" s="144" t="s">
        <v>66</v>
      </c>
      <c r="C8" s="144"/>
      <c r="D8" s="125">
        <v>64894</v>
      </c>
      <c r="E8" s="126">
        <v>63512.813698630103</v>
      </c>
      <c r="F8" s="127">
        <v>60378.583561643798</v>
      </c>
      <c r="G8" s="128">
        <v>54509.631147499997</v>
      </c>
      <c r="H8" s="129">
        <f>H5/365</f>
        <v>54394.849315068495</v>
      </c>
      <c r="I8" s="113"/>
    </row>
    <row r="9" spans="2:9" ht="18" customHeight="1">
      <c r="C9" s="15" t="s">
        <v>67</v>
      </c>
      <c r="H9" s="130"/>
      <c r="I9" s="16"/>
    </row>
    <row r="10" spans="2:9">
      <c r="H10" s="16"/>
      <c r="I10" s="16"/>
    </row>
    <row r="11" spans="2:9">
      <c r="H11" s="16"/>
      <c r="I11" s="16"/>
    </row>
  </sheetData>
  <mergeCells count="4">
    <mergeCell ref="E2:G2"/>
    <mergeCell ref="B4:C4"/>
    <mergeCell ref="B5:C5"/>
    <mergeCell ref="B8:C8"/>
  </mergeCells>
  <phoneticPr fontId="8"/>
  <pageMargins left="0.75" right="0.75" top="1" bottom="1" header="0.511811023622047" footer="0.511811023622047"/>
  <pageSetup paperSize="9" scale="9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8"/>
  <sheetViews>
    <sheetView showGridLines="0" view="pageBreakPreview" zoomScale="120" zoomScaleNormal="100" zoomScalePageLayoutView="120" workbookViewId="0">
      <selection activeCell="A15" sqref="A15"/>
    </sheetView>
  </sheetViews>
  <sheetFormatPr defaultColWidth="9" defaultRowHeight="12.75" customHeight="1"/>
  <cols>
    <col min="1" max="1" width="5" style="15" customWidth="1"/>
    <col min="2" max="2" width="7.125" style="15" customWidth="1"/>
    <col min="3" max="3" width="4.125" style="66" customWidth="1"/>
    <col min="4" max="4" width="6.625" style="15" customWidth="1"/>
    <col min="5" max="5" width="12.125" style="15" customWidth="1"/>
    <col min="6" max="6" width="11.125" style="15" customWidth="1"/>
    <col min="7" max="7" width="12.125" style="15" customWidth="1"/>
    <col min="8" max="8" width="11.125" style="15" customWidth="1"/>
    <col min="9" max="9" width="11.625" style="15" customWidth="1"/>
    <col min="10" max="10" width="1.625" style="15" customWidth="1"/>
    <col min="11" max="16384" width="9" style="15"/>
  </cols>
  <sheetData>
    <row r="1" spans="2:9" ht="13.5" customHeight="1"/>
    <row r="2" spans="2:9" ht="18" customHeight="1">
      <c r="E2" s="66" t="s">
        <v>68</v>
      </c>
      <c r="F2" s="10" t="s">
        <v>69</v>
      </c>
      <c r="G2" s="10"/>
      <c r="H2" s="10"/>
      <c r="I2" s="131"/>
    </row>
    <row r="3" spans="2:9" ht="18" customHeight="1">
      <c r="B3" s="15" t="s">
        <v>70</v>
      </c>
    </row>
    <row r="4" spans="2:9" ht="18" customHeight="1">
      <c r="B4" s="6" t="s">
        <v>13</v>
      </c>
      <c r="C4" s="6"/>
      <c r="D4" s="6"/>
      <c r="E4" s="132" t="s">
        <v>71</v>
      </c>
      <c r="F4" s="132" t="s">
        <v>72</v>
      </c>
      <c r="G4" s="8" t="s">
        <v>73</v>
      </c>
      <c r="H4" s="8"/>
      <c r="I4" s="132" t="s">
        <v>74</v>
      </c>
    </row>
    <row r="5" spans="2:9" ht="18" customHeight="1">
      <c r="B5" s="6"/>
      <c r="C5" s="6"/>
      <c r="D5" s="6"/>
      <c r="E5" s="133" t="s">
        <v>75</v>
      </c>
      <c r="F5" s="134" t="s">
        <v>76</v>
      </c>
      <c r="G5" s="72" t="s">
        <v>77</v>
      </c>
      <c r="H5" s="72" t="s">
        <v>76</v>
      </c>
      <c r="I5" s="133" t="s">
        <v>78</v>
      </c>
    </row>
    <row r="6" spans="2:9" ht="6.75" customHeight="1">
      <c r="B6" s="16"/>
      <c r="C6" s="36"/>
      <c r="D6" s="16"/>
      <c r="E6" s="93"/>
      <c r="F6" s="16"/>
      <c r="G6" s="16"/>
      <c r="H6" s="16"/>
      <c r="I6" s="16"/>
    </row>
    <row r="7" spans="2:9" ht="13.5" customHeight="1">
      <c r="B7" s="68" t="s">
        <v>53</v>
      </c>
      <c r="C7" s="36">
        <v>29</v>
      </c>
      <c r="D7" s="27" t="s">
        <v>54</v>
      </c>
      <c r="E7" s="135">
        <v>116329</v>
      </c>
      <c r="F7" s="113">
        <v>2407</v>
      </c>
      <c r="G7" s="113">
        <v>77282</v>
      </c>
      <c r="H7" s="113">
        <v>1974</v>
      </c>
      <c r="I7" s="96">
        <v>66.400000000000006</v>
      </c>
    </row>
    <row r="8" spans="2:9" ht="13.5" customHeight="1">
      <c r="B8" s="68"/>
      <c r="C8" s="36">
        <v>30</v>
      </c>
      <c r="D8" s="27"/>
      <c r="E8" s="135">
        <v>116150</v>
      </c>
      <c r="F8" s="113">
        <v>2407</v>
      </c>
      <c r="G8" s="113">
        <v>78598</v>
      </c>
      <c r="H8" s="113">
        <v>2030</v>
      </c>
      <c r="I8" s="96">
        <v>67.669393026259101</v>
      </c>
    </row>
    <row r="9" spans="2:9" ht="13.5" customHeight="1">
      <c r="B9" s="68" t="s">
        <v>14</v>
      </c>
      <c r="C9" s="66" t="s">
        <v>40</v>
      </c>
      <c r="D9" s="27"/>
      <c r="E9" s="135">
        <v>115525</v>
      </c>
      <c r="F9" s="113">
        <v>2407</v>
      </c>
      <c r="G9" s="113">
        <v>78800</v>
      </c>
      <c r="H9" s="113">
        <v>2058.1999999999998</v>
      </c>
      <c r="I9" s="96">
        <v>68.2</v>
      </c>
    </row>
    <row r="10" spans="2:9" ht="15" customHeight="1">
      <c r="B10" s="68"/>
      <c r="C10" s="66">
        <v>2</v>
      </c>
      <c r="D10" s="27"/>
      <c r="E10" s="135">
        <v>114963</v>
      </c>
      <c r="F10" s="113">
        <v>2407</v>
      </c>
      <c r="G10" s="113">
        <v>78926</v>
      </c>
      <c r="H10" s="113">
        <v>2101.7600000000002</v>
      </c>
      <c r="I10" s="96">
        <v>68.7</v>
      </c>
    </row>
    <row r="11" spans="2:9" ht="15" customHeight="1">
      <c r="B11" s="68"/>
      <c r="C11" s="66">
        <v>3</v>
      </c>
      <c r="E11" s="135">
        <v>113953</v>
      </c>
      <c r="F11" s="113">
        <v>2407</v>
      </c>
      <c r="G11" s="113">
        <v>80568</v>
      </c>
      <c r="H11" s="113">
        <v>2118.7399999999998</v>
      </c>
      <c r="I11" s="96">
        <f>ROUND(G11/E11*100,1)</f>
        <v>70.7</v>
      </c>
    </row>
    <row r="12" spans="2:9" ht="15" customHeight="1">
      <c r="B12" s="68"/>
      <c r="C12" s="66">
        <v>4</v>
      </c>
      <c r="E12" s="135">
        <v>113656</v>
      </c>
      <c r="F12" s="113">
        <v>2407</v>
      </c>
      <c r="G12" s="113">
        <v>80940</v>
      </c>
      <c r="H12" s="113">
        <v>2134</v>
      </c>
      <c r="I12" s="96">
        <v>71.2</v>
      </c>
    </row>
    <row r="13" spans="2:9" ht="15" customHeight="1">
      <c r="B13" s="36"/>
      <c r="C13" s="66">
        <v>5</v>
      </c>
      <c r="E13" s="135">
        <v>113432</v>
      </c>
      <c r="F13" s="113">
        <v>2407</v>
      </c>
      <c r="G13" s="113">
        <v>81136</v>
      </c>
      <c r="H13" s="113">
        <v>2155</v>
      </c>
      <c r="I13" s="96">
        <v>71.5</v>
      </c>
    </row>
    <row r="14" spans="2:9" ht="6" customHeight="1">
      <c r="B14" s="36"/>
      <c r="D14" s="27"/>
      <c r="E14" s="113"/>
      <c r="F14" s="113"/>
      <c r="G14" s="113"/>
      <c r="H14" s="113"/>
      <c r="I14" s="96"/>
    </row>
    <row r="15" spans="2:9" s="37" customFormat="1" ht="15" customHeight="1">
      <c r="B15" s="38"/>
      <c r="C15" s="136">
        <v>6</v>
      </c>
      <c r="D15" s="41"/>
      <c r="E15" s="137">
        <v>112438</v>
      </c>
      <c r="F15" s="137">
        <v>2363</v>
      </c>
      <c r="G15" s="137">
        <v>81224</v>
      </c>
      <c r="H15" s="137">
        <v>2183</v>
      </c>
      <c r="I15" s="101">
        <v>72.2</v>
      </c>
    </row>
    <row r="16" spans="2:9" ht="6.75" customHeight="1">
      <c r="B16" s="58"/>
      <c r="C16" s="138"/>
      <c r="D16" s="90"/>
      <c r="E16" s="58"/>
      <c r="F16" s="58"/>
      <c r="G16" s="58"/>
      <c r="H16" s="58"/>
      <c r="I16" s="58"/>
    </row>
    <row r="17" spans="2:5" ht="18" customHeight="1">
      <c r="B17" s="15" t="s">
        <v>79</v>
      </c>
      <c r="E17" s="130"/>
    </row>
    <row r="18" spans="2:5">
      <c r="E18" s="16"/>
    </row>
  </sheetData>
  <mergeCells count="3">
    <mergeCell ref="F2:H2"/>
    <mergeCell ref="B4:D5"/>
    <mergeCell ref="G4:H4"/>
  </mergeCells>
  <phoneticPr fontId="8"/>
  <pageMargins left="0.75" right="0.37986111111111098" top="1" bottom="1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showGridLines="0" view="pageBreakPreview" zoomScale="130" zoomScaleNormal="100" zoomScalePageLayoutView="130" workbookViewId="0">
      <selection activeCell="A15" sqref="A15"/>
    </sheetView>
  </sheetViews>
  <sheetFormatPr defaultColWidth="9" defaultRowHeight="12.75" customHeight="1"/>
  <cols>
    <col min="1" max="1" width="6.125" style="15" customWidth="1"/>
    <col min="2" max="2" width="4.125" style="66" customWidth="1"/>
    <col min="3" max="3" width="6.125" style="15" customWidth="1"/>
    <col min="4" max="4" width="12.125" style="15" customWidth="1"/>
    <col min="5" max="5" width="11.125" style="15" customWidth="1"/>
    <col min="6" max="6" width="12.125" style="15" customWidth="1"/>
    <col min="7" max="7" width="11.125" style="15" customWidth="1"/>
    <col min="8" max="8" width="12.125" style="15" customWidth="1"/>
    <col min="9" max="9" width="11.125" style="15" customWidth="1"/>
    <col min="10" max="16384" width="9" style="15"/>
  </cols>
  <sheetData>
    <row r="1" spans="1:9" ht="13.5" customHeight="1"/>
    <row r="2" spans="1:9" ht="18" customHeight="1">
      <c r="D2" s="66" t="s">
        <v>80</v>
      </c>
      <c r="E2" s="10" t="s">
        <v>81</v>
      </c>
      <c r="F2" s="10"/>
      <c r="G2" s="10"/>
      <c r="H2" s="131"/>
    </row>
    <row r="3" spans="1:9" ht="18" customHeight="1"/>
    <row r="4" spans="1:9" ht="18" customHeight="1">
      <c r="A4" s="6" t="s">
        <v>13</v>
      </c>
      <c r="B4" s="6"/>
      <c r="C4" s="6"/>
      <c r="D4" s="145" t="s">
        <v>82</v>
      </c>
      <c r="E4" s="145"/>
      <c r="F4" s="146" t="s">
        <v>83</v>
      </c>
      <c r="G4" s="146"/>
      <c r="H4" s="147" t="s">
        <v>84</v>
      </c>
      <c r="I4" s="147"/>
    </row>
    <row r="5" spans="1:9" ht="18" customHeight="1">
      <c r="A5" s="6"/>
      <c r="B5" s="6"/>
      <c r="C5" s="6"/>
      <c r="D5" s="139" t="s">
        <v>85</v>
      </c>
      <c r="E5" s="139" t="s">
        <v>86</v>
      </c>
      <c r="F5" s="139" t="s">
        <v>85</v>
      </c>
      <c r="G5" s="139" t="s">
        <v>86</v>
      </c>
      <c r="H5" s="139" t="s">
        <v>87</v>
      </c>
      <c r="I5" s="140" t="s">
        <v>88</v>
      </c>
    </row>
    <row r="6" spans="1:9" ht="6.75" customHeight="1">
      <c r="A6" s="16"/>
      <c r="B6" s="36"/>
      <c r="C6" s="16"/>
      <c r="D6" s="93"/>
      <c r="E6" s="16"/>
      <c r="F6" s="16"/>
      <c r="G6" s="16"/>
      <c r="H6" s="16"/>
    </row>
    <row r="7" spans="1:9" ht="13.5" customHeight="1">
      <c r="A7" s="68" t="s">
        <v>53</v>
      </c>
      <c r="B7" s="36">
        <v>29</v>
      </c>
      <c r="C7" s="27" t="s">
        <v>54</v>
      </c>
      <c r="D7" s="113">
        <v>36662</v>
      </c>
      <c r="E7" s="113">
        <v>77282</v>
      </c>
      <c r="F7" s="113">
        <v>30424</v>
      </c>
      <c r="G7" s="113">
        <v>69517</v>
      </c>
      <c r="H7" s="141">
        <v>83</v>
      </c>
      <c r="I7" s="16">
        <v>90</v>
      </c>
    </row>
    <row r="8" spans="1:9" ht="13.5" customHeight="1">
      <c r="A8" s="68"/>
      <c r="B8" s="36">
        <v>30</v>
      </c>
      <c r="C8" s="27"/>
      <c r="D8" s="113">
        <v>37802</v>
      </c>
      <c r="E8" s="113">
        <v>78598</v>
      </c>
      <c r="F8" s="113">
        <v>31478</v>
      </c>
      <c r="G8" s="113">
        <v>70859</v>
      </c>
      <c r="H8" s="141">
        <v>83.2707264165917</v>
      </c>
      <c r="I8" s="16">
        <v>90.2</v>
      </c>
    </row>
    <row r="9" spans="1:9" ht="13.5" customHeight="1">
      <c r="A9" s="68" t="s">
        <v>14</v>
      </c>
      <c r="B9" s="36" t="s">
        <v>40</v>
      </c>
      <c r="C9" s="27"/>
      <c r="D9" s="113">
        <v>38212</v>
      </c>
      <c r="E9" s="113">
        <v>78800</v>
      </c>
      <c r="F9" s="113">
        <v>32298</v>
      </c>
      <c r="G9" s="113">
        <v>71780</v>
      </c>
      <c r="H9" s="141">
        <v>84.523186433000006</v>
      </c>
      <c r="I9" s="141">
        <v>91.1</v>
      </c>
    </row>
    <row r="10" spans="1:9" ht="13.5" customHeight="1">
      <c r="A10" s="68"/>
      <c r="B10" s="66">
        <v>2</v>
      </c>
      <c r="C10" s="27"/>
      <c r="D10" s="113">
        <v>38617</v>
      </c>
      <c r="E10" s="113">
        <v>78926</v>
      </c>
      <c r="F10" s="113">
        <v>32817</v>
      </c>
      <c r="G10" s="113">
        <v>72448</v>
      </c>
      <c r="H10" s="141">
        <v>85</v>
      </c>
      <c r="I10" s="16">
        <v>91.8</v>
      </c>
    </row>
    <row r="11" spans="1:9" ht="13.5" customHeight="1">
      <c r="A11" s="68"/>
      <c r="B11" s="66">
        <v>3</v>
      </c>
      <c r="C11" s="27"/>
      <c r="D11" s="113">
        <v>39497</v>
      </c>
      <c r="E11" s="113">
        <v>80568</v>
      </c>
      <c r="F11" s="113">
        <v>33838</v>
      </c>
      <c r="G11" s="113">
        <v>74246</v>
      </c>
      <c r="H11" s="141">
        <f>ROUND(F11/D11*100,1)</f>
        <v>85.7</v>
      </c>
      <c r="I11" s="16">
        <f>ROUND(G11/E11*100,1)</f>
        <v>92.2</v>
      </c>
    </row>
    <row r="12" spans="1:9" ht="13.5" customHeight="1">
      <c r="A12" s="68"/>
      <c r="B12" s="66">
        <v>4</v>
      </c>
      <c r="C12" s="27"/>
      <c r="D12" s="113">
        <v>39961</v>
      </c>
      <c r="E12" s="113">
        <v>80940</v>
      </c>
      <c r="F12" s="113">
        <v>34217</v>
      </c>
      <c r="G12" s="113">
        <v>75146</v>
      </c>
      <c r="H12" s="141">
        <v>85.6</v>
      </c>
      <c r="I12" s="16">
        <v>92.8</v>
      </c>
    </row>
    <row r="13" spans="1:9" ht="13.5" customHeight="1">
      <c r="A13" s="36"/>
      <c r="B13" s="66">
        <v>5</v>
      </c>
      <c r="C13" s="27"/>
      <c r="D13" s="113">
        <v>40701</v>
      </c>
      <c r="E13" s="113">
        <v>81136</v>
      </c>
      <c r="F13" s="113">
        <v>34670</v>
      </c>
      <c r="G13" s="113">
        <v>75657</v>
      </c>
      <c r="H13" s="141">
        <v>85.2</v>
      </c>
      <c r="I13" s="16">
        <v>93.2</v>
      </c>
    </row>
    <row r="14" spans="1:9" ht="6.75" customHeight="1">
      <c r="A14" s="36"/>
      <c r="C14" s="27"/>
      <c r="D14" s="113"/>
      <c r="E14" s="113"/>
      <c r="F14" s="113"/>
      <c r="G14" s="113"/>
      <c r="H14" s="141"/>
      <c r="I14" s="16"/>
    </row>
    <row r="15" spans="1:9" s="37" customFormat="1" ht="13.5" customHeight="1">
      <c r="A15" s="38"/>
      <c r="B15" s="136">
        <v>6</v>
      </c>
      <c r="C15" s="41"/>
      <c r="D15" s="137">
        <v>41316</v>
      </c>
      <c r="E15" s="137">
        <v>81224</v>
      </c>
      <c r="F15" s="137">
        <v>35025</v>
      </c>
      <c r="G15" s="137">
        <v>75163</v>
      </c>
      <c r="H15" s="142">
        <f>F15/D15*100</f>
        <v>84.773453383677023</v>
      </c>
      <c r="I15" s="142">
        <f>G15/E15*100</f>
        <v>92.537919826652228</v>
      </c>
    </row>
    <row r="16" spans="1:9" ht="5.25" customHeight="1">
      <c r="A16" s="58"/>
      <c r="B16" s="138"/>
      <c r="C16" s="90"/>
      <c r="D16" s="58"/>
      <c r="E16" s="58"/>
      <c r="F16" s="58"/>
      <c r="G16" s="58"/>
      <c r="H16" s="58"/>
      <c r="I16" s="58"/>
    </row>
    <row r="17" spans="1:9" ht="13.5">
      <c r="A17" s="15" t="s">
        <v>89</v>
      </c>
      <c r="B17" s="143"/>
      <c r="C17" s="143"/>
      <c r="D17" s="143"/>
      <c r="E17" s="143"/>
      <c r="F17" s="143"/>
      <c r="G17" s="143"/>
      <c r="H17" s="143"/>
      <c r="I17" s="143"/>
    </row>
    <row r="19" spans="1:9">
      <c r="E19" s="16"/>
    </row>
  </sheetData>
  <mergeCells count="5">
    <mergeCell ref="E2:G2"/>
    <mergeCell ref="A4:C5"/>
    <mergeCell ref="D4:E4"/>
    <mergeCell ref="F4:G4"/>
    <mergeCell ref="H4:I4"/>
  </mergeCells>
  <phoneticPr fontId="8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8-1県内発電設備</vt:lpstr>
      <vt:lpstr>8-2ガスの需要状況</vt:lpstr>
      <vt:lpstr>8-3上水道普及状況</vt:lpstr>
      <vt:lpstr>8-4工業用水道の状況</vt:lpstr>
      <vt:lpstr>8-5公共下水道の状況</vt:lpstr>
      <vt:lpstr>8-6公共下水道の処理状況</vt:lpstr>
      <vt:lpstr>'8-4工業用水道の状況'!Print_Area</vt:lpstr>
      <vt:lpstr>'8-5公共下水道の状況'!Print_Area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電算統計課</dc:creator>
  <dc:description/>
  <cp:lastModifiedBy>02743</cp:lastModifiedBy>
  <cp:revision>1</cp:revision>
  <cp:lastPrinted>2026-06-11T08:06:31Z</cp:lastPrinted>
  <dcterms:created xsi:type="dcterms:W3CDTF">1998-12-10T04:54:32Z</dcterms:created>
  <dcterms:modified xsi:type="dcterms:W3CDTF">2026-06-11T08:06:33Z</dcterms:modified>
  <dc:language>ja-JP</dc:language>
</cp:coreProperties>
</file>