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60" windowWidth="11880" windowHeight="6930"/>
  </bookViews>
  <sheets>
    <sheet name="Sheet1" sheetId="4" r:id="rId1"/>
  </sheets>
  <calcPr calcId="145621"/>
</workbook>
</file>

<file path=xl/calcChain.xml><?xml version="1.0" encoding="utf-8"?>
<calcChain xmlns="http://schemas.openxmlformats.org/spreadsheetml/2006/main">
  <c r="M20" i="4" l="1"/>
  <c r="M18" i="4"/>
  <c r="M16" i="4"/>
  <c r="R19" i="4"/>
  <c r="R17" i="4"/>
  <c r="R15" i="4"/>
  <c r="M14" i="4"/>
  <c r="R13" i="4"/>
  <c r="R11" i="4"/>
  <c r="R9" i="4"/>
  <c r="M12" i="4" l="1"/>
  <c r="G9" i="4"/>
  <c r="L9" i="4"/>
  <c r="G11" i="4"/>
  <c r="L11" i="4"/>
  <c r="H12" i="4" s="1"/>
  <c r="H14" i="4" s="1"/>
  <c r="C12" i="4"/>
  <c r="G13" i="4"/>
  <c r="C14" i="4" s="1"/>
  <c r="L13" i="4"/>
  <c r="G15" i="4"/>
  <c r="L15" i="4"/>
  <c r="H16" i="4" s="1"/>
  <c r="H18" i="4" s="1"/>
  <c r="G17" i="4"/>
  <c r="L17" i="4"/>
  <c r="G19" i="4"/>
  <c r="L19" i="4"/>
  <c r="H20" i="4" s="1"/>
  <c r="S13" i="4" l="1"/>
  <c r="U13" i="4" s="1"/>
  <c r="W13" i="4" s="1"/>
  <c r="S11" i="4"/>
  <c r="U11" i="4" s="1"/>
  <c r="W11" i="4" s="1"/>
  <c r="C16" i="4"/>
  <c r="C18" i="4" l="1"/>
  <c r="S15" i="4" l="1"/>
  <c r="U15" i="4" s="1"/>
  <c r="W15" i="4" s="1"/>
  <c r="C20" i="4"/>
  <c r="S19" i="4" s="1"/>
  <c r="U19" i="4" s="1"/>
  <c r="W19" i="4" s="1"/>
  <c r="S17" i="4"/>
  <c r="U17" i="4" s="1"/>
  <c r="W17" i="4" s="1"/>
  <c r="X19" i="4" l="1"/>
  <c r="X13" i="4"/>
  <c r="X17" i="4"/>
  <c r="X11" i="4"/>
  <c r="X15" i="4"/>
</calcChain>
</file>

<file path=xl/sharedStrings.xml><?xml version="1.0" encoding="utf-8"?>
<sst xmlns="http://schemas.openxmlformats.org/spreadsheetml/2006/main" count="67" uniqueCount="56">
  <si>
    <t>総合評価入札方式に関する評価調書（計算例）</t>
    <rPh sb="0" eb="4">
      <t>ソウゴウヒョウカ</t>
    </rPh>
    <rPh sb="4" eb="6">
      <t>ニュウサツ</t>
    </rPh>
    <rPh sb="6" eb="8">
      <t>ホウシキ</t>
    </rPh>
    <rPh sb="9" eb="10">
      <t>カン</t>
    </rPh>
    <rPh sb="12" eb="14">
      <t>ヒョウカ</t>
    </rPh>
    <rPh sb="14" eb="16">
      <t>チョウショ</t>
    </rPh>
    <rPh sb="17" eb="19">
      <t>ケイサン</t>
    </rPh>
    <rPh sb="19" eb="20">
      <t>レイ</t>
    </rPh>
    <phoneticPr fontId="2"/>
  </si>
  <si>
    <t>工事主管課</t>
    <rPh sb="0" eb="2">
      <t>コウジ</t>
    </rPh>
    <rPh sb="2" eb="5">
      <t>シュカンカ</t>
    </rPh>
    <phoneticPr fontId="2"/>
  </si>
  <si>
    <t>○○課</t>
    <rPh sb="2" eb="3">
      <t>カ</t>
    </rPh>
    <phoneticPr fontId="2"/>
  </si>
  <si>
    <t>（１）企業の技術力</t>
    <rPh sb="3" eb="5">
      <t>キギョウ</t>
    </rPh>
    <rPh sb="6" eb="9">
      <t>ギジュツリョク</t>
    </rPh>
    <phoneticPr fontId="2"/>
  </si>
  <si>
    <t>項目計</t>
    <rPh sb="0" eb="2">
      <t>コウモク</t>
    </rPh>
    <rPh sb="2" eb="3">
      <t>ケイ</t>
    </rPh>
    <phoneticPr fontId="2"/>
  </si>
  <si>
    <t>施工実績</t>
    <rPh sb="0" eb="2">
      <t>セコウ</t>
    </rPh>
    <rPh sb="2" eb="4">
      <t>ジッセキ</t>
    </rPh>
    <phoneticPr fontId="2"/>
  </si>
  <si>
    <t>工事成績</t>
    <rPh sb="0" eb="2">
      <t>コウジ</t>
    </rPh>
    <rPh sb="2" eb="4">
      <t>セイセキ</t>
    </rPh>
    <phoneticPr fontId="2"/>
  </si>
  <si>
    <t>建設事故の有無</t>
    <rPh sb="0" eb="2">
      <t>ケンセツ</t>
    </rPh>
    <rPh sb="2" eb="4">
      <t>ジコ</t>
    </rPh>
    <rPh sb="5" eb="7">
      <t>ウム</t>
    </rPh>
    <phoneticPr fontId="2"/>
  </si>
  <si>
    <t>労働安全衛生</t>
    <rPh sb="0" eb="2">
      <t>ロウドウ</t>
    </rPh>
    <rPh sb="2" eb="4">
      <t>アンゼン</t>
    </rPh>
    <rPh sb="4" eb="6">
      <t>エイセイ</t>
    </rPh>
    <phoneticPr fontId="2"/>
  </si>
  <si>
    <t>保有資格</t>
    <rPh sb="0" eb="2">
      <t>ホユウ</t>
    </rPh>
    <rPh sb="2" eb="4">
      <t>シカク</t>
    </rPh>
    <phoneticPr fontId="2"/>
  </si>
  <si>
    <t>施工経験</t>
    <rPh sb="0" eb="2">
      <t>セコウ</t>
    </rPh>
    <rPh sb="2" eb="4">
      <t>ケイケン</t>
    </rPh>
    <phoneticPr fontId="2"/>
  </si>
  <si>
    <t>継続学習</t>
    <rPh sb="0" eb="2">
      <t>ケイゾク</t>
    </rPh>
    <rPh sb="2" eb="4">
      <t>ガクシュウ</t>
    </rPh>
    <phoneticPr fontId="2"/>
  </si>
  <si>
    <t>技能士等</t>
    <rPh sb="0" eb="3">
      <t>ギノウシ</t>
    </rPh>
    <rPh sb="3" eb="4">
      <t>ナド</t>
    </rPh>
    <phoneticPr fontId="2"/>
  </si>
  <si>
    <t>①地域精通度</t>
    <rPh sb="1" eb="3">
      <t>チイキ</t>
    </rPh>
    <rPh sb="3" eb="5">
      <t>セイツウ</t>
    </rPh>
    <rPh sb="5" eb="6">
      <t>ド</t>
    </rPh>
    <phoneticPr fontId="2"/>
  </si>
  <si>
    <t>②地域貢献度</t>
    <rPh sb="1" eb="3">
      <t>チイキ</t>
    </rPh>
    <rPh sb="3" eb="6">
      <t>コウケンド</t>
    </rPh>
    <phoneticPr fontId="2"/>
  </si>
  <si>
    <t>地理的条件</t>
    <rPh sb="0" eb="3">
      <t>チリテキ</t>
    </rPh>
    <rPh sb="3" eb="5">
      <t>ジョウケン</t>
    </rPh>
    <phoneticPr fontId="2"/>
  </si>
  <si>
    <t>災害又は除雪</t>
    <rPh sb="0" eb="2">
      <t>サイガイ</t>
    </rPh>
    <rPh sb="2" eb="3">
      <t>マタ</t>
    </rPh>
    <rPh sb="4" eb="6">
      <t>ジョセツ</t>
    </rPh>
    <phoneticPr fontId="2"/>
  </si>
  <si>
    <t>地域活動</t>
    <rPh sb="0" eb="2">
      <t>チイキ</t>
    </rPh>
    <rPh sb="2" eb="4">
      <t>カツドウ</t>
    </rPh>
    <phoneticPr fontId="2"/>
  </si>
  <si>
    <t>加算点（換算点計）</t>
    <rPh sb="0" eb="2">
      <t>カサン</t>
    </rPh>
    <rPh sb="2" eb="3">
      <t>テン</t>
    </rPh>
    <rPh sb="4" eb="6">
      <t>カンザン</t>
    </rPh>
    <rPh sb="6" eb="7">
      <t>テン</t>
    </rPh>
    <rPh sb="7" eb="8">
      <t>ケイ</t>
    </rPh>
    <phoneticPr fontId="2"/>
  </si>
  <si>
    <t>標準点</t>
    <rPh sb="0" eb="1">
      <t>ヒョウ</t>
    </rPh>
    <rPh sb="1" eb="2">
      <t>ジュン</t>
    </rPh>
    <rPh sb="2" eb="3">
      <t>テン</t>
    </rPh>
    <phoneticPr fontId="2"/>
  </si>
  <si>
    <t>技術評価点</t>
    <rPh sb="0" eb="2">
      <t>ギジュツ</t>
    </rPh>
    <rPh sb="2" eb="5">
      <t>ヒョウカテン</t>
    </rPh>
    <phoneticPr fontId="2"/>
  </si>
  <si>
    <t>入札書記載価格</t>
    <rPh sb="0" eb="2">
      <t>ニュウサツ</t>
    </rPh>
    <rPh sb="2" eb="3">
      <t>ショ</t>
    </rPh>
    <rPh sb="3" eb="5">
      <t>キサイ</t>
    </rPh>
    <rPh sb="5" eb="7">
      <t>カカク</t>
    </rPh>
    <phoneticPr fontId="2"/>
  </si>
  <si>
    <t>評価値</t>
    <rPh sb="0" eb="2">
      <t>ヒョウカ</t>
    </rPh>
    <rPh sb="2" eb="3">
      <t>チ</t>
    </rPh>
    <phoneticPr fontId="2"/>
  </si>
  <si>
    <t>評価値順位</t>
    <rPh sb="0" eb="2">
      <t>ヒョウカ</t>
    </rPh>
    <rPh sb="2" eb="3">
      <t>チ</t>
    </rPh>
    <rPh sb="3" eb="5">
      <t>ジュンイ</t>
    </rPh>
    <phoneticPr fontId="2"/>
  </si>
  <si>
    <t>落札者</t>
    <rPh sb="0" eb="3">
      <t>ラクサツシャ</t>
    </rPh>
    <phoneticPr fontId="2"/>
  </si>
  <si>
    <t>備考</t>
    <rPh sb="0" eb="2">
      <t>ビコウ</t>
    </rPh>
    <phoneticPr fontId="2"/>
  </si>
  <si>
    <t>企業名</t>
    <rPh sb="0" eb="2">
      <t>キギョウ</t>
    </rPh>
    <rPh sb="2" eb="3">
      <t>メイ</t>
    </rPh>
    <phoneticPr fontId="2"/>
  </si>
  <si>
    <t>項目等</t>
    <rPh sb="0" eb="3">
      <t>コウモクトウ</t>
    </rPh>
    <phoneticPr fontId="2"/>
  </si>
  <si>
    <t>基準配点</t>
    <rPh sb="0" eb="2">
      <t>キジュン</t>
    </rPh>
    <rPh sb="2" eb="4">
      <t>ハイテン</t>
    </rPh>
    <phoneticPr fontId="2"/>
  </si>
  <si>
    <t>項目換算点</t>
    <rPh sb="0" eb="2">
      <t>コウモク</t>
    </rPh>
    <rPh sb="2" eb="4">
      <t>カンザン</t>
    </rPh>
    <rPh sb="4" eb="5">
      <t>テン</t>
    </rPh>
    <phoneticPr fontId="2"/>
  </si>
  <si>
    <t>○○○線道路改良工事</t>
    <rPh sb="3" eb="4">
      <t>セン</t>
    </rPh>
    <rPh sb="4" eb="6">
      <t>ドウロ</t>
    </rPh>
    <rPh sb="6" eb="8">
      <t>カイリョウ</t>
    </rPh>
    <rPh sb="8" eb="10">
      <t>コウジ</t>
    </rPh>
    <phoneticPr fontId="2"/>
  </si>
  <si>
    <t>工事名</t>
    <rPh sb="0" eb="2">
      <t>コウジ</t>
    </rPh>
    <rPh sb="2" eb="3">
      <t>メイ</t>
    </rPh>
    <phoneticPr fontId="2"/>
  </si>
  <si>
    <t>防府市○○　地内</t>
    <rPh sb="0" eb="3">
      <t>ホウフシ</t>
    </rPh>
    <rPh sb="6" eb="7">
      <t>チ</t>
    </rPh>
    <rPh sb="7" eb="8">
      <t>ナイ</t>
    </rPh>
    <phoneticPr fontId="2"/>
  </si>
  <si>
    <t>工事箇所</t>
    <rPh sb="0" eb="2">
      <t>コウジ</t>
    </rPh>
    <rPh sb="2" eb="4">
      <t>カショ</t>
    </rPh>
    <phoneticPr fontId="2"/>
  </si>
  <si>
    <t>予定価格（税抜き・円）</t>
    <rPh sb="0" eb="2">
      <t>ヨテイ</t>
    </rPh>
    <rPh sb="2" eb="4">
      <t>カカク</t>
    </rPh>
    <rPh sb="5" eb="6">
      <t>ゼイ</t>
    </rPh>
    <rPh sb="6" eb="7">
      <t>ヌ</t>
    </rPh>
    <rPh sb="9" eb="10">
      <t>エン</t>
    </rPh>
    <phoneticPr fontId="2"/>
  </si>
  <si>
    <t>入札方式</t>
    <rPh sb="0" eb="2">
      <t>ニュウサツ</t>
    </rPh>
    <rPh sb="2" eb="4">
      <t>ホウシキ</t>
    </rPh>
    <phoneticPr fontId="2"/>
  </si>
  <si>
    <t>総合評価方式</t>
    <rPh sb="0" eb="4">
      <t>ソウゴウヒョウカ</t>
    </rPh>
    <rPh sb="4" eb="6">
      <t>ホウシキ</t>
    </rPh>
    <phoneticPr fontId="2"/>
  </si>
  <si>
    <t>特別簡易型</t>
    <rPh sb="0" eb="2">
      <t>トクベツ</t>
    </rPh>
    <rPh sb="2" eb="4">
      <t>カンイ</t>
    </rPh>
    <rPh sb="4" eb="5">
      <t>ガタ</t>
    </rPh>
    <phoneticPr fontId="2"/>
  </si>
  <si>
    <t>入札日</t>
    <rPh sb="0" eb="2">
      <t>ニュウサツ</t>
    </rPh>
    <rPh sb="2" eb="3">
      <t>ビ</t>
    </rPh>
    <phoneticPr fontId="2"/>
  </si>
  <si>
    <t>項目毎得点</t>
    <rPh sb="0" eb="2">
      <t>コウモク</t>
    </rPh>
    <rPh sb="2" eb="3">
      <t>ゴト</t>
    </rPh>
    <rPh sb="3" eb="5">
      <t>トクテン</t>
    </rPh>
    <phoneticPr fontId="2"/>
  </si>
  <si>
    <t>㈱○○組</t>
    <rPh sb="3" eb="4">
      <t>クミ</t>
    </rPh>
    <phoneticPr fontId="2"/>
  </si>
  <si>
    <t>㈱○○工業</t>
    <rPh sb="3" eb="5">
      <t>コウギョウ</t>
    </rPh>
    <phoneticPr fontId="2"/>
  </si>
  <si>
    <t>○○建設㈱</t>
    <rPh sb="2" eb="4">
      <t>ケンセツ</t>
    </rPh>
    <phoneticPr fontId="2"/>
  </si>
  <si>
    <t>（２）企業の地域精通度・地域貢献度</t>
    <rPh sb="3" eb="5">
      <t>キギョウ</t>
    </rPh>
    <rPh sb="6" eb="8">
      <t>チイキ</t>
    </rPh>
    <rPh sb="8" eb="10">
      <t>セイツウ</t>
    </rPh>
    <rPh sb="10" eb="11">
      <t>ド</t>
    </rPh>
    <rPh sb="12" eb="14">
      <t>チイキ</t>
    </rPh>
    <rPh sb="14" eb="17">
      <t>コウケンド</t>
    </rPh>
    <phoneticPr fontId="2"/>
  </si>
  <si>
    <t>受注希望型指名競争入札</t>
    <phoneticPr fontId="2"/>
  </si>
  <si>
    <t>○</t>
    <phoneticPr fontId="2"/>
  </si>
  <si>
    <t>①企業の技術的能力</t>
    <rPh sb="1" eb="3">
      <t>キギョウ</t>
    </rPh>
    <rPh sb="4" eb="7">
      <t>ギジュツテキ</t>
    </rPh>
    <rPh sb="7" eb="9">
      <t>ノウリョク</t>
    </rPh>
    <phoneticPr fontId="2"/>
  </si>
  <si>
    <t>②配置技術者</t>
    <rPh sb="1" eb="3">
      <t>ハイチ</t>
    </rPh>
    <rPh sb="3" eb="6">
      <t>ギジュツシャ</t>
    </rPh>
    <phoneticPr fontId="2"/>
  </si>
  <si>
    <t>市内購入</t>
    <rPh sb="0" eb="2">
      <t>シナイ</t>
    </rPh>
    <rPh sb="2" eb="4">
      <t>コウニュウ</t>
    </rPh>
    <phoneticPr fontId="2"/>
  </si>
  <si>
    <t>市内下請の活用</t>
    <rPh sb="0" eb="2">
      <t>シナイ</t>
    </rPh>
    <rPh sb="2" eb="4">
      <t>シタウケ</t>
    </rPh>
    <rPh sb="5" eb="7">
      <t>カツヨウ</t>
    </rPh>
    <phoneticPr fontId="2"/>
  </si>
  <si>
    <t>評価値 = 技術評価点 ÷ 入札書記載価格（この調書では評価値を、1,000,000倍で表している。）</t>
    <rPh sb="0" eb="2">
      <t>ヒョウカ</t>
    </rPh>
    <rPh sb="2" eb="3">
      <t>チ</t>
    </rPh>
    <rPh sb="6" eb="8">
      <t>ギジュツ</t>
    </rPh>
    <rPh sb="8" eb="10">
      <t>ヒョウカ</t>
    </rPh>
    <rPh sb="10" eb="11">
      <t>テン</t>
    </rPh>
    <rPh sb="14" eb="16">
      <t>ニュウサツ</t>
    </rPh>
    <rPh sb="16" eb="17">
      <t>ショ</t>
    </rPh>
    <rPh sb="17" eb="19">
      <t>キサイ</t>
    </rPh>
    <rPh sb="19" eb="21">
      <t>カカク</t>
    </rPh>
    <rPh sb="24" eb="26">
      <t>チョウショ</t>
    </rPh>
    <rPh sb="28" eb="30">
      <t>ヒョウカ</t>
    </rPh>
    <rPh sb="30" eb="31">
      <t>チ</t>
    </rPh>
    <rPh sb="42" eb="43">
      <t>バイ</t>
    </rPh>
    <rPh sb="44" eb="45">
      <t>アラワ</t>
    </rPh>
    <phoneticPr fontId="2"/>
  </si>
  <si>
    <t>評価値に至るまでの計算過程においては四捨五入を行っていないが、この調書では小数点以下4桁（小数第5位四捨五入）で表示している。</t>
    <rPh sb="0" eb="2">
      <t>ヒョウカ</t>
    </rPh>
    <rPh sb="2" eb="3">
      <t>チ</t>
    </rPh>
    <rPh sb="4" eb="5">
      <t>イタ</t>
    </rPh>
    <rPh sb="9" eb="11">
      <t>ケイサン</t>
    </rPh>
    <rPh sb="11" eb="13">
      <t>カテイ</t>
    </rPh>
    <rPh sb="18" eb="22">
      <t>シシャゴニュウ</t>
    </rPh>
    <rPh sb="23" eb="24">
      <t>オコナ</t>
    </rPh>
    <rPh sb="33" eb="35">
      <t>チョウショ</t>
    </rPh>
    <rPh sb="37" eb="40">
      <t>ショウスウテン</t>
    </rPh>
    <rPh sb="40" eb="42">
      <t>イカ</t>
    </rPh>
    <rPh sb="43" eb="44">
      <t>ケタ</t>
    </rPh>
    <rPh sb="45" eb="47">
      <t>ショウスウ</t>
    </rPh>
    <rPh sb="47" eb="48">
      <t>ダイ</t>
    </rPh>
    <rPh sb="49" eb="50">
      <t>イ</t>
    </rPh>
    <rPh sb="50" eb="54">
      <t>シシャゴニュウ</t>
    </rPh>
    <rPh sb="56" eb="58">
      <t>ヒョウジ</t>
    </rPh>
    <phoneticPr fontId="2"/>
  </si>
  <si>
    <t>総合評価方式を行った理由</t>
    <rPh sb="0" eb="2">
      <t>ソウゴウ</t>
    </rPh>
    <rPh sb="2" eb="4">
      <t>ヒョウカ</t>
    </rPh>
    <rPh sb="4" eb="6">
      <t>ホウシキ</t>
    </rPh>
    <rPh sb="7" eb="8">
      <t>オコナ</t>
    </rPh>
    <rPh sb="10" eb="12">
      <t>リユウ</t>
    </rPh>
    <phoneticPr fontId="2"/>
  </si>
  <si>
    <t>工事の品質を確保するために、価格と技術力の両面において総合的に優れた業者と請負契約を締結するため。</t>
    <rPh sb="0" eb="2">
      <t>コウジ</t>
    </rPh>
    <rPh sb="3" eb="5">
      <t>ヒンシツ</t>
    </rPh>
    <rPh sb="6" eb="8">
      <t>カクホ</t>
    </rPh>
    <rPh sb="14" eb="16">
      <t>カカク</t>
    </rPh>
    <rPh sb="17" eb="19">
      <t>ギジュツ</t>
    </rPh>
    <rPh sb="19" eb="20">
      <t>リョク</t>
    </rPh>
    <rPh sb="21" eb="23">
      <t>リョウメン</t>
    </rPh>
    <rPh sb="27" eb="29">
      <t>ソウゴウ</t>
    </rPh>
    <rPh sb="29" eb="30">
      <t>テキ</t>
    </rPh>
    <rPh sb="31" eb="32">
      <t>スグ</t>
    </rPh>
    <rPh sb="34" eb="36">
      <t>ギョウシャ</t>
    </rPh>
    <rPh sb="37" eb="39">
      <t>ウケオイ</t>
    </rPh>
    <rPh sb="39" eb="41">
      <t>ケイヤク</t>
    </rPh>
    <rPh sb="42" eb="44">
      <t>テイケツ</t>
    </rPh>
    <phoneticPr fontId="2"/>
  </si>
  <si>
    <t>㈲○○建設</t>
    <rPh sb="3" eb="5">
      <t>ケンセツ</t>
    </rPh>
    <phoneticPr fontId="2"/>
  </si>
  <si>
    <t>㈲○○組</t>
    <rPh sb="3" eb="4">
      <t>クミ</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</si>
</sst>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00_ "/>
    <numFmt numFmtId="177" formatCode="0_ "/>
  </numFmts>
  <fonts count="6">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56">
    <xf numFmtId="0" fontId="0" fillId="0" borderId="0" xfId="0"/>
    <xf numFmtId="0" fontId="0" fillId="0" borderId="1" xfId="0" applyBorder="1" applyAlignment="1">
      <alignment horizontal="center" vertical="top" textRotation="255" wrapText="1"/>
    </xf>
    <xf numFmtId="0" fontId="0" fillId="0" borderId="1" xfId="0" applyBorder="1" applyAlignment="1">
      <alignment horizontal="center" vertical="center" textRotation="255" wrapText="1"/>
    </xf>
    <xf numFmtId="0" fontId="0" fillId="0" borderId="1" xfId="0" applyBorder="1" applyAlignment="1">
      <alignment horizontal="center" vertical="top" textRotation="255"/>
    </xf>
    <xf numFmtId="0" fontId="0" fillId="0" borderId="1" xfId="0" applyBorder="1" applyAlignment="1">
      <alignment horizontal="center" vertical="center" textRotation="255"/>
    </xf>
    <xf numFmtId="0" fontId="0" fillId="0" borderId="1" xfId="0" applyBorder="1" applyAlignment="1">
      <alignment horizontal="left" vertical="top" wrapText="1"/>
    </xf>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1" xfId="0" applyBorder="1" applyAlignment="1">
      <alignment horizontal="center" shrinkToFit="1"/>
    </xf>
    <xf numFmtId="0" fontId="0" fillId="0" borderId="1" xfId="0" applyBorder="1" applyAlignment="1">
      <alignment shrinkToFit="1"/>
    </xf>
    <xf numFmtId="0" fontId="0" fillId="0" borderId="2" xfId="0" applyBorder="1" applyAlignment="1">
      <alignment shrinkToFit="1"/>
    </xf>
    <xf numFmtId="0" fontId="3" fillId="0" borderId="0" xfId="0" applyFont="1"/>
    <xf numFmtId="177" fontId="0" fillId="0" borderId="2" xfId="0" applyNumberFormat="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xf>
    <xf numFmtId="0" fontId="0" fillId="2" borderId="1" xfId="0" applyFill="1" applyBorder="1" applyAlignment="1">
      <alignment horizontal="center" vertical="top" textRotation="255" wrapText="1"/>
    </xf>
    <xf numFmtId="0" fontId="5" fillId="2" borderId="1" xfId="0" applyFont="1" applyFill="1" applyBorder="1" applyAlignment="1">
      <alignment horizontal="center" vertical="top" textRotation="255" wrapText="1"/>
    </xf>
    <xf numFmtId="0" fontId="5" fillId="2" borderId="1" xfId="0" applyFont="1" applyFill="1" applyBorder="1" applyAlignment="1">
      <alignment horizontal="center"/>
    </xf>
    <xf numFmtId="177" fontId="0" fillId="0" borderId="1" xfId="0" applyNumberFormat="1" applyBorder="1" applyAlignment="1">
      <alignment horizontal="center"/>
    </xf>
    <xf numFmtId="0" fontId="0" fillId="0" borderId="0" xfId="0" applyFill="1" applyBorder="1" applyAlignment="1"/>
    <xf numFmtId="0" fontId="0" fillId="0" borderId="1" xfId="0" applyBorder="1" applyAlignment="1">
      <alignment horizontal="center"/>
    </xf>
    <xf numFmtId="0" fontId="0" fillId="0" borderId="2" xfId="0" applyBorder="1" applyAlignment="1">
      <alignment horizontal="center" vertical="center" textRotation="255"/>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6" fontId="1" fillId="0" borderId="4" xfId="2" applyFont="1" applyBorder="1" applyAlignment="1">
      <alignment horizontal="center" vertical="center"/>
    </xf>
    <xf numFmtId="6" fontId="1" fillId="0" borderId="4" xfId="2" applyBorder="1" applyAlignment="1">
      <alignment horizontal="center" vertical="center"/>
    </xf>
    <xf numFmtId="6" fontId="1" fillId="0" borderId="5" xfId="2"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center" vertical="center"/>
    </xf>
    <xf numFmtId="3" fontId="0" fillId="0" borderId="3" xfId="0" applyNumberFormat="1" applyBorder="1" applyAlignment="1">
      <alignment horizontal="center" vertical="center"/>
    </xf>
    <xf numFmtId="3" fontId="0" fillId="0" borderId="4" xfId="0" applyNumberFormat="1" applyBorder="1" applyAlignment="1">
      <alignment horizontal="center" vertical="center"/>
    </xf>
    <xf numFmtId="3" fontId="0" fillId="0" borderId="5" xfId="0" applyNumberFormat="1" applyBorder="1" applyAlignment="1">
      <alignment horizontal="center" vertical="center"/>
    </xf>
    <xf numFmtId="58" fontId="0" fillId="0" borderId="1" xfId="0" applyNumberFormat="1" applyBorder="1" applyAlignment="1">
      <alignment horizontal="center" vertical="center"/>
    </xf>
    <xf numFmtId="0" fontId="0" fillId="0" borderId="8" xfId="0" applyBorder="1" applyAlignment="1">
      <alignment horizontal="center"/>
    </xf>
    <xf numFmtId="176" fontId="0" fillId="0" borderId="1" xfId="0" applyNumberFormat="1" applyBorder="1" applyAlignment="1">
      <alignment horizontal="center"/>
    </xf>
    <xf numFmtId="176" fontId="0" fillId="0" borderId="3" xfId="0" applyNumberFormat="1" applyBorder="1" applyAlignment="1">
      <alignment horizontal="center"/>
    </xf>
    <xf numFmtId="176" fontId="0" fillId="0" borderId="4" xfId="0" applyNumberFormat="1" applyBorder="1" applyAlignment="1">
      <alignment horizontal="center"/>
    </xf>
    <xf numFmtId="176" fontId="0" fillId="0" borderId="5" xfId="0" applyNumberFormat="1" applyBorder="1" applyAlignment="1">
      <alignment horizontal="center"/>
    </xf>
    <xf numFmtId="176" fontId="0" fillId="0" borderId="1" xfId="0" applyNumberFormat="1" applyBorder="1" applyAlignment="1">
      <alignment horizontal="right"/>
    </xf>
    <xf numFmtId="0" fontId="0" fillId="0" borderId="1" xfId="0" applyBorder="1" applyAlignment="1">
      <alignment horizontal="right"/>
    </xf>
    <xf numFmtId="38" fontId="1" fillId="0" borderId="1" xfId="1" applyBorder="1" applyAlignment="1">
      <alignment horizontal="right"/>
    </xf>
    <xf numFmtId="176" fontId="0" fillId="0" borderId="2" xfId="0" applyNumberFormat="1" applyBorder="1" applyAlignment="1">
      <alignment horizontal="center"/>
    </xf>
    <xf numFmtId="176" fontId="0" fillId="0" borderId="6" xfId="0" applyNumberFormat="1" applyBorder="1" applyAlignment="1">
      <alignment horizontal="center"/>
    </xf>
    <xf numFmtId="0" fontId="0" fillId="0" borderId="2" xfId="0" applyBorder="1" applyAlignment="1">
      <alignment horizontal="center"/>
    </xf>
    <xf numFmtId="0" fontId="0" fillId="0" borderId="6" xfId="0" applyBorder="1" applyAlignment="1">
      <alignment horizont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abSelected="1" workbookViewId="0">
      <selection activeCell="A21" sqref="A21"/>
    </sheetView>
  </sheetViews>
  <sheetFormatPr defaultRowHeight="13.5"/>
  <cols>
    <col min="1" max="1" width="10.75" customWidth="1"/>
    <col min="2" max="2" width="10.125" customWidth="1"/>
    <col min="3" max="17" width="4.625" customWidth="1"/>
    <col min="18" max="18" width="5.25" customWidth="1"/>
    <col min="19" max="19" width="6.375" customWidth="1"/>
    <col min="20" max="20" width="4.625" customWidth="1"/>
    <col min="21" max="21" width="7.625" customWidth="1"/>
    <col min="22" max="22" width="10.875" customWidth="1"/>
    <col min="23" max="23" width="6.625" customWidth="1"/>
    <col min="24" max="28" width="4.625" customWidth="1"/>
  </cols>
  <sheetData>
    <row r="1" spans="1:26" ht="18.75">
      <c r="A1" s="12" t="s">
        <v>0</v>
      </c>
      <c r="B1" s="12"/>
      <c r="C1" s="12"/>
      <c r="D1" s="12"/>
      <c r="E1" s="12"/>
    </row>
    <row r="3" spans="1:26" ht="14.25" customHeight="1">
      <c r="A3" s="7" t="s">
        <v>1</v>
      </c>
      <c r="B3" s="21" t="s">
        <v>31</v>
      </c>
      <c r="C3" s="21"/>
      <c r="D3" s="21"/>
      <c r="E3" s="30" t="s">
        <v>33</v>
      </c>
      <c r="F3" s="31"/>
      <c r="G3" s="31"/>
      <c r="H3" s="32"/>
      <c r="I3" s="30" t="s">
        <v>34</v>
      </c>
      <c r="J3" s="31"/>
      <c r="K3" s="31"/>
      <c r="L3" s="32"/>
      <c r="M3" s="21" t="s">
        <v>35</v>
      </c>
      <c r="N3" s="21"/>
      <c r="O3" s="21"/>
      <c r="P3" s="21"/>
      <c r="Q3" s="21"/>
      <c r="R3" s="21"/>
      <c r="S3" s="21" t="s">
        <v>36</v>
      </c>
      <c r="T3" s="21"/>
      <c r="U3" s="21"/>
      <c r="V3" s="21" t="s">
        <v>38</v>
      </c>
      <c r="W3" s="21"/>
      <c r="X3" s="21"/>
      <c r="Y3" s="21"/>
      <c r="Z3" s="21"/>
    </row>
    <row r="4" spans="1:26" ht="26.25" customHeight="1">
      <c r="A4" s="14" t="s">
        <v>2</v>
      </c>
      <c r="B4" s="29" t="s">
        <v>30</v>
      </c>
      <c r="C4" s="29"/>
      <c r="D4" s="29"/>
      <c r="E4" s="36" t="s">
        <v>32</v>
      </c>
      <c r="F4" s="37"/>
      <c r="G4" s="37"/>
      <c r="H4" s="38"/>
      <c r="I4" s="40">
        <v>120000000</v>
      </c>
      <c r="J4" s="41"/>
      <c r="K4" s="41"/>
      <c r="L4" s="42"/>
      <c r="M4" s="39" t="s">
        <v>44</v>
      </c>
      <c r="N4" s="39"/>
      <c r="O4" s="39"/>
      <c r="P4" s="39"/>
      <c r="Q4" s="39"/>
      <c r="R4" s="39"/>
      <c r="S4" s="29" t="s">
        <v>37</v>
      </c>
      <c r="T4" s="29"/>
      <c r="U4" s="29"/>
      <c r="V4" s="43">
        <v>40087</v>
      </c>
      <c r="W4" s="29"/>
      <c r="X4" s="29"/>
      <c r="Y4" s="29"/>
      <c r="Z4" s="29"/>
    </row>
    <row r="6" spans="1:26" ht="29.25" customHeight="1">
      <c r="A6" s="29" t="s">
        <v>26</v>
      </c>
      <c r="B6" s="29" t="s">
        <v>27</v>
      </c>
      <c r="C6" s="33" t="s">
        <v>3</v>
      </c>
      <c r="D6" s="34"/>
      <c r="E6" s="34"/>
      <c r="F6" s="34"/>
      <c r="G6" s="34"/>
      <c r="H6" s="34"/>
      <c r="I6" s="34"/>
      <c r="J6" s="34"/>
      <c r="K6" s="34"/>
      <c r="L6" s="35"/>
      <c r="M6" s="25" t="s">
        <v>43</v>
      </c>
      <c r="N6" s="25"/>
      <c r="O6" s="25"/>
      <c r="P6" s="25"/>
      <c r="Q6" s="25"/>
      <c r="R6" s="25"/>
      <c r="S6" s="22" t="s">
        <v>18</v>
      </c>
      <c r="T6" s="22" t="s">
        <v>19</v>
      </c>
      <c r="U6" s="22" t="s">
        <v>20</v>
      </c>
      <c r="V6" s="22" t="s">
        <v>21</v>
      </c>
      <c r="W6" s="22" t="s">
        <v>22</v>
      </c>
      <c r="X6" s="22" t="s">
        <v>23</v>
      </c>
      <c r="Y6" s="22" t="s">
        <v>24</v>
      </c>
      <c r="Z6" s="22" t="s">
        <v>25</v>
      </c>
    </row>
    <row r="7" spans="1:26" ht="43.5" customHeight="1">
      <c r="A7" s="29"/>
      <c r="B7" s="29"/>
      <c r="C7" s="25" t="s">
        <v>46</v>
      </c>
      <c r="D7" s="25"/>
      <c r="E7" s="25"/>
      <c r="F7" s="25"/>
      <c r="G7" s="25"/>
      <c r="H7" s="25" t="s">
        <v>47</v>
      </c>
      <c r="I7" s="25"/>
      <c r="J7" s="25"/>
      <c r="K7" s="25"/>
      <c r="L7" s="25"/>
      <c r="M7" s="5" t="s">
        <v>13</v>
      </c>
      <c r="N7" s="26" t="s">
        <v>14</v>
      </c>
      <c r="O7" s="27"/>
      <c r="P7" s="27"/>
      <c r="Q7" s="28"/>
      <c r="R7" s="22" t="s">
        <v>4</v>
      </c>
      <c r="S7" s="24"/>
      <c r="T7" s="24"/>
      <c r="U7" s="24"/>
      <c r="V7" s="24"/>
      <c r="W7" s="24"/>
      <c r="X7" s="24"/>
      <c r="Y7" s="24"/>
      <c r="Z7" s="24"/>
    </row>
    <row r="8" spans="1:26" ht="109.5" customHeight="1">
      <c r="A8" s="29"/>
      <c r="B8" s="29"/>
      <c r="C8" s="1" t="s">
        <v>5</v>
      </c>
      <c r="D8" s="1" t="s">
        <v>6</v>
      </c>
      <c r="E8" s="1" t="s">
        <v>7</v>
      </c>
      <c r="F8" s="1" t="s">
        <v>8</v>
      </c>
      <c r="G8" s="2" t="s">
        <v>4</v>
      </c>
      <c r="H8" s="1" t="s">
        <v>9</v>
      </c>
      <c r="I8" s="3" t="s">
        <v>10</v>
      </c>
      <c r="J8" s="3" t="s">
        <v>11</v>
      </c>
      <c r="K8" s="3" t="s">
        <v>12</v>
      </c>
      <c r="L8" s="4" t="s">
        <v>4</v>
      </c>
      <c r="M8" s="1" t="s">
        <v>15</v>
      </c>
      <c r="N8" s="1" t="s">
        <v>16</v>
      </c>
      <c r="O8" s="16" t="s">
        <v>17</v>
      </c>
      <c r="P8" s="17" t="s">
        <v>48</v>
      </c>
      <c r="Q8" s="17" t="s">
        <v>49</v>
      </c>
      <c r="R8" s="23"/>
      <c r="S8" s="23"/>
      <c r="T8" s="23"/>
      <c r="U8" s="23"/>
      <c r="V8" s="23"/>
      <c r="W8" s="23"/>
      <c r="X8" s="23"/>
      <c r="Y8" s="23"/>
      <c r="Z8" s="23"/>
    </row>
    <row r="9" spans="1:26">
      <c r="A9" s="29"/>
      <c r="B9" s="9" t="s">
        <v>28</v>
      </c>
      <c r="C9" s="6">
        <v>2</v>
      </c>
      <c r="D9" s="6">
        <v>4</v>
      </c>
      <c r="E9" s="6">
        <v>1</v>
      </c>
      <c r="F9" s="6">
        <v>1</v>
      </c>
      <c r="G9" s="6">
        <f>SUM(C9:F9)</f>
        <v>8</v>
      </c>
      <c r="H9" s="6">
        <v>1</v>
      </c>
      <c r="I9" s="6">
        <v>2</v>
      </c>
      <c r="J9" s="6">
        <v>1</v>
      </c>
      <c r="K9" s="6">
        <v>1</v>
      </c>
      <c r="L9" s="6">
        <f>SUM(H9:K9)</f>
        <v>5</v>
      </c>
      <c r="M9" s="6">
        <v>1</v>
      </c>
      <c r="N9" s="6">
        <v>1</v>
      </c>
      <c r="O9" s="18">
        <v>2</v>
      </c>
      <c r="P9" s="18">
        <v>2</v>
      </c>
      <c r="Q9" s="18">
        <v>4</v>
      </c>
      <c r="R9" s="6">
        <f>SUM(M9:Q9)</f>
        <v>10</v>
      </c>
      <c r="S9" s="21">
        <v>10</v>
      </c>
      <c r="T9" s="21">
        <v>100</v>
      </c>
      <c r="U9" s="49">
        <v>110</v>
      </c>
      <c r="V9" s="44"/>
      <c r="W9" s="44"/>
      <c r="X9" s="44"/>
      <c r="Y9" s="44"/>
      <c r="Z9" s="44"/>
    </row>
    <row r="10" spans="1:26">
      <c r="A10" s="29"/>
      <c r="B10" s="10" t="s">
        <v>29</v>
      </c>
      <c r="C10" s="30">
        <v>4</v>
      </c>
      <c r="D10" s="31"/>
      <c r="E10" s="31"/>
      <c r="F10" s="31"/>
      <c r="G10" s="32"/>
      <c r="H10" s="30">
        <v>4</v>
      </c>
      <c r="I10" s="31"/>
      <c r="J10" s="31"/>
      <c r="K10" s="31"/>
      <c r="L10" s="32"/>
      <c r="M10" s="30">
        <v>2</v>
      </c>
      <c r="N10" s="31"/>
      <c r="O10" s="31"/>
      <c r="P10" s="31"/>
      <c r="Q10" s="31"/>
      <c r="R10" s="32"/>
      <c r="S10" s="21"/>
      <c r="T10" s="21"/>
      <c r="U10" s="49"/>
      <c r="V10" s="44"/>
      <c r="W10" s="44"/>
      <c r="X10" s="44"/>
      <c r="Y10" s="44"/>
      <c r="Z10" s="44"/>
    </row>
    <row r="11" spans="1:26">
      <c r="A11" s="54" t="s">
        <v>40</v>
      </c>
      <c r="B11" s="11" t="s">
        <v>39</v>
      </c>
      <c r="C11" s="8">
        <v>2</v>
      </c>
      <c r="D11" s="8">
        <v>3</v>
      </c>
      <c r="E11" s="8">
        <v>1</v>
      </c>
      <c r="F11" s="8">
        <v>0</v>
      </c>
      <c r="G11" s="8">
        <f>SUM(C11:F11)</f>
        <v>6</v>
      </c>
      <c r="H11" s="8">
        <v>1</v>
      </c>
      <c r="I11" s="8">
        <v>2</v>
      </c>
      <c r="J11" s="8">
        <v>1</v>
      </c>
      <c r="K11" s="8">
        <v>0</v>
      </c>
      <c r="L11" s="8">
        <f>SUM(H11:K11)</f>
        <v>4</v>
      </c>
      <c r="M11" s="8">
        <v>1</v>
      </c>
      <c r="N11" s="8">
        <v>1</v>
      </c>
      <c r="O11" s="8">
        <v>1.5</v>
      </c>
      <c r="P11" s="8">
        <v>2</v>
      </c>
      <c r="Q11" s="15">
        <v>4</v>
      </c>
      <c r="R11" s="6">
        <f>SUM(M11:Q11)</f>
        <v>9.5</v>
      </c>
      <c r="S11" s="45">
        <f>C12+H12+M12</f>
        <v>8.1</v>
      </c>
      <c r="T11" s="21">
        <v>100</v>
      </c>
      <c r="U11" s="49">
        <f>S11+T11</f>
        <v>108.1</v>
      </c>
      <c r="V11" s="51">
        <v>117000000</v>
      </c>
      <c r="W11" s="45">
        <f>U11/V11*1000000</f>
        <v>0.92393162393162387</v>
      </c>
      <c r="X11" s="21">
        <f>RANK(W11,W11:W20,0)</f>
        <v>4</v>
      </c>
      <c r="Y11" s="21"/>
      <c r="Z11" s="21"/>
    </row>
    <row r="12" spans="1:26">
      <c r="A12" s="55"/>
      <c r="B12" s="10" t="s">
        <v>29</v>
      </c>
      <c r="C12" s="45">
        <f>G11/G9*C10</f>
        <v>3</v>
      </c>
      <c r="D12" s="45"/>
      <c r="E12" s="45"/>
      <c r="F12" s="45"/>
      <c r="G12" s="45"/>
      <c r="H12" s="46">
        <f>L11/L9*H10</f>
        <v>3.2</v>
      </c>
      <c r="I12" s="47"/>
      <c r="J12" s="47"/>
      <c r="K12" s="47"/>
      <c r="L12" s="48"/>
      <c r="M12" s="45">
        <f>R11/R9*M10</f>
        <v>1.9</v>
      </c>
      <c r="N12" s="45"/>
      <c r="O12" s="45"/>
      <c r="P12" s="45"/>
      <c r="Q12" s="45"/>
      <c r="R12" s="45"/>
      <c r="S12" s="21"/>
      <c r="T12" s="21"/>
      <c r="U12" s="50"/>
      <c r="V12" s="51"/>
      <c r="W12" s="45"/>
      <c r="X12" s="21"/>
      <c r="Y12" s="21"/>
      <c r="Z12" s="21"/>
    </row>
    <row r="13" spans="1:26">
      <c r="A13" s="54" t="s">
        <v>41</v>
      </c>
      <c r="B13" s="11" t="s">
        <v>39</v>
      </c>
      <c r="C13" s="8">
        <v>2</v>
      </c>
      <c r="D13" s="8">
        <v>4</v>
      </c>
      <c r="E13" s="8">
        <v>1</v>
      </c>
      <c r="F13" s="8">
        <v>0</v>
      </c>
      <c r="G13" s="8">
        <f>SUM(C13:F13)</f>
        <v>7</v>
      </c>
      <c r="H13" s="8">
        <v>1</v>
      </c>
      <c r="I13" s="8">
        <v>2</v>
      </c>
      <c r="J13" s="8">
        <v>1</v>
      </c>
      <c r="K13" s="8">
        <v>1</v>
      </c>
      <c r="L13" s="8">
        <f>SUM(H13:K13)</f>
        <v>5</v>
      </c>
      <c r="M13" s="13">
        <v>1</v>
      </c>
      <c r="N13" s="8">
        <v>1</v>
      </c>
      <c r="O13" s="8">
        <v>1.5</v>
      </c>
      <c r="P13" s="8">
        <v>2</v>
      </c>
      <c r="Q13" s="15">
        <v>4</v>
      </c>
      <c r="R13" s="19">
        <f>SUM(M13:Q13)</f>
        <v>9.5</v>
      </c>
      <c r="S13" s="45">
        <f>C14+H14+M14</f>
        <v>9.5</v>
      </c>
      <c r="T13" s="21">
        <v>100</v>
      </c>
      <c r="U13" s="49">
        <f>S13+T13</f>
        <v>109.5</v>
      </c>
      <c r="V13" s="51">
        <v>108500000</v>
      </c>
      <c r="W13" s="52">
        <f>U13/V13*1000000</f>
        <v>1.0092165898617511</v>
      </c>
      <c r="X13" s="21">
        <f>RANK(W13,W11:W20,0)</f>
        <v>1</v>
      </c>
      <c r="Y13" s="21" t="s">
        <v>45</v>
      </c>
      <c r="Z13" s="21"/>
    </row>
    <row r="14" spans="1:26">
      <c r="A14" s="55"/>
      <c r="B14" s="10" t="s">
        <v>29</v>
      </c>
      <c r="C14" s="45">
        <f>G13/G11*C12</f>
        <v>3.5</v>
      </c>
      <c r="D14" s="45"/>
      <c r="E14" s="45"/>
      <c r="F14" s="45"/>
      <c r="G14" s="45"/>
      <c r="H14" s="46">
        <f>L13/L11*H12</f>
        <v>4</v>
      </c>
      <c r="I14" s="47"/>
      <c r="J14" s="47"/>
      <c r="K14" s="47"/>
      <c r="L14" s="48"/>
      <c r="M14" s="45">
        <f>R13/R11*M10</f>
        <v>2</v>
      </c>
      <c r="N14" s="45"/>
      <c r="O14" s="45"/>
      <c r="P14" s="45"/>
      <c r="Q14" s="45"/>
      <c r="R14" s="45"/>
      <c r="S14" s="21"/>
      <c r="T14" s="21"/>
      <c r="U14" s="50"/>
      <c r="V14" s="51"/>
      <c r="W14" s="53"/>
      <c r="X14" s="21"/>
      <c r="Y14" s="21"/>
      <c r="Z14" s="21"/>
    </row>
    <row r="15" spans="1:26">
      <c r="A15" s="54" t="s">
        <v>42</v>
      </c>
      <c r="B15" s="11" t="s">
        <v>39</v>
      </c>
      <c r="C15" s="8">
        <v>2</v>
      </c>
      <c r="D15" s="8">
        <v>4</v>
      </c>
      <c r="E15" s="8">
        <v>1</v>
      </c>
      <c r="F15" s="8">
        <v>0</v>
      </c>
      <c r="G15" s="8">
        <f>SUM(C15:F15)</f>
        <v>7</v>
      </c>
      <c r="H15" s="8">
        <v>1</v>
      </c>
      <c r="I15" s="8">
        <v>2</v>
      </c>
      <c r="J15" s="8">
        <v>1</v>
      </c>
      <c r="K15" s="8">
        <v>1</v>
      </c>
      <c r="L15" s="8">
        <f>SUM(H15:K15)</f>
        <v>5</v>
      </c>
      <c r="M15" s="8">
        <v>1</v>
      </c>
      <c r="N15" s="8">
        <v>0</v>
      </c>
      <c r="O15" s="8">
        <v>1</v>
      </c>
      <c r="P15" s="8">
        <v>2</v>
      </c>
      <c r="Q15" s="15">
        <v>4</v>
      </c>
      <c r="R15" s="6">
        <f>SUM(M15:Q15)</f>
        <v>8</v>
      </c>
      <c r="S15" s="45">
        <f>C16+H16+M16</f>
        <v>9.1</v>
      </c>
      <c r="T15" s="21">
        <v>100</v>
      </c>
      <c r="U15" s="49">
        <f>S15+T15</f>
        <v>109.1</v>
      </c>
      <c r="V15" s="51">
        <v>110000000</v>
      </c>
      <c r="W15" s="52">
        <f>U15/V15*1000000</f>
        <v>0.99181818181818171</v>
      </c>
      <c r="X15" s="21">
        <f>RANK(W15,W11:W20,0)</f>
        <v>2</v>
      </c>
      <c r="Y15" s="21"/>
      <c r="Z15" s="21"/>
    </row>
    <row r="16" spans="1:26">
      <c r="A16" s="55"/>
      <c r="B16" s="10" t="s">
        <v>29</v>
      </c>
      <c r="C16" s="45">
        <f>G15/G13*C14</f>
        <v>3.5</v>
      </c>
      <c r="D16" s="45"/>
      <c r="E16" s="45"/>
      <c r="F16" s="45"/>
      <c r="G16" s="45"/>
      <c r="H16" s="46">
        <f>L15/L13*H14</f>
        <v>4</v>
      </c>
      <c r="I16" s="47"/>
      <c r="J16" s="47"/>
      <c r="K16" s="47"/>
      <c r="L16" s="48"/>
      <c r="M16" s="45">
        <f>R15/R9*M10</f>
        <v>1.6</v>
      </c>
      <c r="N16" s="45"/>
      <c r="O16" s="45"/>
      <c r="P16" s="45"/>
      <c r="Q16" s="45"/>
      <c r="R16" s="45"/>
      <c r="S16" s="21"/>
      <c r="T16" s="21"/>
      <c r="U16" s="50"/>
      <c r="V16" s="51"/>
      <c r="W16" s="53"/>
      <c r="X16" s="21"/>
      <c r="Y16" s="21"/>
      <c r="Z16" s="21"/>
    </row>
    <row r="17" spans="1:26">
      <c r="A17" s="54" t="s">
        <v>54</v>
      </c>
      <c r="B17" s="11" t="s">
        <v>39</v>
      </c>
      <c r="C17" s="8">
        <v>2</v>
      </c>
      <c r="D17" s="8">
        <v>4</v>
      </c>
      <c r="E17" s="8">
        <v>1</v>
      </c>
      <c r="F17" s="8">
        <v>0</v>
      </c>
      <c r="G17" s="8">
        <f>SUM(C17:F17)</f>
        <v>7</v>
      </c>
      <c r="H17" s="8">
        <v>1</v>
      </c>
      <c r="I17" s="8">
        <v>0</v>
      </c>
      <c r="J17" s="8">
        <v>1</v>
      </c>
      <c r="K17" s="8">
        <v>0</v>
      </c>
      <c r="L17" s="8">
        <f>SUM(H17:K17)</f>
        <v>2</v>
      </c>
      <c r="M17" s="8">
        <v>1</v>
      </c>
      <c r="N17" s="8">
        <v>1</v>
      </c>
      <c r="O17" s="8">
        <v>2</v>
      </c>
      <c r="P17" s="8">
        <v>2</v>
      </c>
      <c r="Q17" s="15">
        <v>1</v>
      </c>
      <c r="R17" s="6">
        <f>SUM(M17:Q17)</f>
        <v>7</v>
      </c>
      <c r="S17" s="45">
        <f>C18+H18+M18</f>
        <v>6.5</v>
      </c>
      <c r="T17" s="21">
        <v>100</v>
      </c>
      <c r="U17" s="49">
        <f>S17+T17</f>
        <v>106.5</v>
      </c>
      <c r="V17" s="51">
        <v>119000000</v>
      </c>
      <c r="W17" s="52">
        <f>U17/V17*1000000</f>
        <v>0.89495798319327735</v>
      </c>
      <c r="X17" s="21">
        <f>RANK(W17,W11:W20,0)</f>
        <v>5</v>
      </c>
      <c r="Y17" s="21"/>
      <c r="Z17" s="21"/>
    </row>
    <row r="18" spans="1:26">
      <c r="A18" s="55"/>
      <c r="B18" s="10" t="s">
        <v>29</v>
      </c>
      <c r="C18" s="45">
        <f>G17/G15*C16</f>
        <v>3.5</v>
      </c>
      <c r="D18" s="45"/>
      <c r="E18" s="45"/>
      <c r="F18" s="45"/>
      <c r="G18" s="45"/>
      <c r="H18" s="46">
        <f>L17/L15*H16</f>
        <v>1.6</v>
      </c>
      <c r="I18" s="47"/>
      <c r="J18" s="47"/>
      <c r="K18" s="47"/>
      <c r="L18" s="48"/>
      <c r="M18" s="45">
        <f>R17/R9*M10</f>
        <v>1.4</v>
      </c>
      <c r="N18" s="45"/>
      <c r="O18" s="45"/>
      <c r="P18" s="45"/>
      <c r="Q18" s="45"/>
      <c r="R18" s="45"/>
      <c r="S18" s="21"/>
      <c r="T18" s="21"/>
      <c r="U18" s="50"/>
      <c r="V18" s="51"/>
      <c r="W18" s="53"/>
      <c r="X18" s="21"/>
      <c r="Y18" s="21"/>
      <c r="Z18" s="21"/>
    </row>
    <row r="19" spans="1:26">
      <c r="A19" s="54" t="s">
        <v>55</v>
      </c>
      <c r="B19" s="11" t="s">
        <v>39</v>
      </c>
      <c r="C19" s="8">
        <v>2</v>
      </c>
      <c r="D19" s="8">
        <v>1</v>
      </c>
      <c r="E19" s="8">
        <v>1</v>
      </c>
      <c r="F19" s="8">
        <v>0</v>
      </c>
      <c r="G19" s="8">
        <f>SUM(C19:F19)</f>
        <v>4</v>
      </c>
      <c r="H19" s="8">
        <v>1</v>
      </c>
      <c r="I19" s="8">
        <v>2</v>
      </c>
      <c r="J19" s="8">
        <v>0</v>
      </c>
      <c r="K19" s="8">
        <v>0</v>
      </c>
      <c r="L19" s="8">
        <f>SUM(H19:K19)</f>
        <v>3</v>
      </c>
      <c r="M19" s="8">
        <v>1</v>
      </c>
      <c r="N19" s="8">
        <v>0</v>
      </c>
      <c r="O19" s="8">
        <v>0.5</v>
      </c>
      <c r="P19" s="8">
        <v>2</v>
      </c>
      <c r="Q19" s="15">
        <v>2</v>
      </c>
      <c r="R19" s="6">
        <f>SUM(M19:Q19)</f>
        <v>5.5</v>
      </c>
      <c r="S19" s="45">
        <f>C20+H20+M20</f>
        <v>5.5</v>
      </c>
      <c r="T19" s="21">
        <v>100</v>
      </c>
      <c r="U19" s="49">
        <f>S19+T19</f>
        <v>105.5</v>
      </c>
      <c r="V19" s="51">
        <v>108000000</v>
      </c>
      <c r="W19" s="52">
        <f>U19/V19*1000000</f>
        <v>0.97685185185185175</v>
      </c>
      <c r="X19" s="21">
        <f>RANK(W19,W11:W20,0)</f>
        <v>3</v>
      </c>
      <c r="Y19" s="21"/>
      <c r="Z19" s="21"/>
    </row>
    <row r="20" spans="1:26">
      <c r="A20" s="55"/>
      <c r="B20" s="10" t="s">
        <v>29</v>
      </c>
      <c r="C20" s="45">
        <f>G19/G17*C18</f>
        <v>2</v>
      </c>
      <c r="D20" s="45"/>
      <c r="E20" s="45"/>
      <c r="F20" s="45"/>
      <c r="G20" s="45"/>
      <c r="H20" s="46">
        <f>L19/L17*H18</f>
        <v>2.4000000000000004</v>
      </c>
      <c r="I20" s="47"/>
      <c r="J20" s="47"/>
      <c r="K20" s="47"/>
      <c r="L20" s="48"/>
      <c r="M20" s="45">
        <f>R19/R9*M10</f>
        <v>1.1000000000000001</v>
      </c>
      <c r="N20" s="45"/>
      <c r="O20" s="45"/>
      <c r="P20" s="45"/>
      <c r="Q20" s="45"/>
      <c r="R20" s="45"/>
      <c r="S20" s="21"/>
      <c r="T20" s="21"/>
      <c r="U20" s="50"/>
      <c r="V20" s="51"/>
      <c r="W20" s="53"/>
      <c r="X20" s="21"/>
      <c r="Y20" s="21"/>
      <c r="Z20" s="21"/>
    </row>
    <row r="22" spans="1:26">
      <c r="A22">
        <v>1</v>
      </c>
      <c r="B22" s="20" t="s">
        <v>50</v>
      </c>
    </row>
    <row r="23" spans="1:26">
      <c r="A23">
        <v>2</v>
      </c>
      <c r="B23" s="20" t="s">
        <v>51</v>
      </c>
    </row>
    <row r="24" spans="1:26">
      <c r="A24">
        <v>3</v>
      </c>
      <c r="B24" s="20" t="s">
        <v>52</v>
      </c>
    </row>
    <row r="25" spans="1:26">
      <c r="B25" s="20" t="s">
        <v>53</v>
      </c>
    </row>
  </sheetData>
  <mergeCells count="99">
    <mergeCell ref="A19:A20"/>
    <mergeCell ref="A11:A12"/>
    <mergeCell ref="A13:A14"/>
    <mergeCell ref="A15:A16"/>
    <mergeCell ref="A17:A18"/>
    <mergeCell ref="C20:G20"/>
    <mergeCell ref="H20:L20"/>
    <mergeCell ref="M20:R20"/>
    <mergeCell ref="S19:S20"/>
    <mergeCell ref="X6:X8"/>
    <mergeCell ref="W6:W8"/>
    <mergeCell ref="V6:V8"/>
    <mergeCell ref="U6:U8"/>
    <mergeCell ref="W19:W20"/>
    <mergeCell ref="X19:X20"/>
    <mergeCell ref="X15:X16"/>
    <mergeCell ref="X11:X12"/>
    <mergeCell ref="Y17:Y18"/>
    <mergeCell ref="Z17:Z18"/>
    <mergeCell ref="T19:T20"/>
    <mergeCell ref="U19:U20"/>
    <mergeCell ref="V19:V20"/>
    <mergeCell ref="X17:X18"/>
    <mergeCell ref="Y19:Y20"/>
    <mergeCell ref="Z19:Z20"/>
    <mergeCell ref="C16:G16"/>
    <mergeCell ref="H16:L16"/>
    <mergeCell ref="M16:R16"/>
    <mergeCell ref="W15:W16"/>
    <mergeCell ref="W17:W18"/>
    <mergeCell ref="U17:U18"/>
    <mergeCell ref="V17:V18"/>
    <mergeCell ref="C18:G18"/>
    <mergeCell ref="H18:L18"/>
    <mergeCell ref="M18:R18"/>
    <mergeCell ref="S17:S18"/>
    <mergeCell ref="T17:T18"/>
    <mergeCell ref="Y15:Y16"/>
    <mergeCell ref="Z15:Z16"/>
    <mergeCell ref="S15:S16"/>
    <mergeCell ref="T15:T16"/>
    <mergeCell ref="U15:U16"/>
    <mergeCell ref="V15:V16"/>
    <mergeCell ref="C14:G14"/>
    <mergeCell ref="H14:L14"/>
    <mergeCell ref="M14:R14"/>
    <mergeCell ref="W13:W14"/>
    <mergeCell ref="S13:S14"/>
    <mergeCell ref="T13:T14"/>
    <mergeCell ref="U13:U14"/>
    <mergeCell ref="V13:V14"/>
    <mergeCell ref="Y11:Y12"/>
    <mergeCell ref="Z11:Z12"/>
    <mergeCell ref="X13:X14"/>
    <mergeCell ref="Y13:Y14"/>
    <mergeCell ref="Z13:Z14"/>
    <mergeCell ref="Z9:Z10"/>
    <mergeCell ref="C12:G12"/>
    <mergeCell ref="H12:L12"/>
    <mergeCell ref="M12:R12"/>
    <mergeCell ref="S11:S12"/>
    <mergeCell ref="T11:T12"/>
    <mergeCell ref="U11:U12"/>
    <mergeCell ref="V11:V12"/>
    <mergeCell ref="U9:U10"/>
    <mergeCell ref="W11:W12"/>
    <mergeCell ref="V9:V10"/>
    <mergeCell ref="W9:W10"/>
    <mergeCell ref="X9:X10"/>
    <mergeCell ref="Y9:Y10"/>
    <mergeCell ref="M10:R10"/>
    <mergeCell ref="S9:S10"/>
    <mergeCell ref="S3:U3"/>
    <mergeCell ref="S4:U4"/>
    <mergeCell ref="V3:Z3"/>
    <mergeCell ref="V4:Z4"/>
    <mergeCell ref="Y6:Y8"/>
    <mergeCell ref="Z6:Z8"/>
    <mergeCell ref="E4:H4"/>
    <mergeCell ref="E3:H3"/>
    <mergeCell ref="B4:D4"/>
    <mergeCell ref="B3:D3"/>
    <mergeCell ref="M3:R3"/>
    <mergeCell ref="M4:R4"/>
    <mergeCell ref="I4:L4"/>
    <mergeCell ref="I3:L3"/>
    <mergeCell ref="A6:A10"/>
    <mergeCell ref="B6:B8"/>
    <mergeCell ref="C10:G10"/>
    <mergeCell ref="H10:L10"/>
    <mergeCell ref="C6:L6"/>
    <mergeCell ref="C7:G7"/>
    <mergeCell ref="H7:L7"/>
    <mergeCell ref="T9:T10"/>
    <mergeCell ref="R7:R8"/>
    <mergeCell ref="T6:T8"/>
    <mergeCell ref="S6:S8"/>
    <mergeCell ref="M6:R6"/>
    <mergeCell ref="N7:Q7"/>
  </mergeCells>
  <phoneticPr fontId="2"/>
  <printOptions horizontalCentered="1" verticalCentered="1"/>
  <pageMargins left="0.23622047244094491" right="0.19685039370078741" top="0.98425196850393704" bottom="0.98425196850393704" header="0.51181102362204722" footer="0.51181102362204722"/>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NYUKEN</cp:lastModifiedBy>
  <cp:lastPrinted>2009-06-08T05:18:34Z</cp:lastPrinted>
  <dcterms:created xsi:type="dcterms:W3CDTF">2008-07-11T04:04:53Z</dcterms:created>
  <dcterms:modified xsi:type="dcterms:W3CDTF">2018-10-12T04:19:17Z</dcterms:modified>
</cp:coreProperties>
</file>